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58E95E4E-46F2-41A1-849A-B1ECD06167C9}" xr6:coauthVersionLast="47" xr6:coauthVersionMax="47" xr10:uidLastSave="{00000000-0000-0000-0000-000000000000}"/>
  <bookViews>
    <workbookView xWindow="390" yWindow="390" windowWidth="19140" windowHeight="14715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2" l="1"/>
  <c r="P25" i="2"/>
  <c r="P26" i="2"/>
  <c r="P32" i="2"/>
  <c r="P10" i="2"/>
  <c r="P14" i="2"/>
  <c r="P15" i="2"/>
  <c r="P16" i="2"/>
  <c r="P18" i="2"/>
  <c r="P20" i="2"/>
  <c r="P21" i="2"/>
  <c r="P9" i="2"/>
  <c r="N82" i="2" l="1"/>
  <c r="H82" i="2"/>
  <c r="G82" i="2" l="1"/>
  <c r="J82" i="2"/>
  <c r="D82" i="2" l="1"/>
  <c r="C82" i="2" l="1"/>
  <c r="O82" i="2" l="1"/>
  <c r="M82" i="2" l="1"/>
  <c r="L82" i="2" l="1"/>
  <c r="K82" i="2" l="1"/>
  <c r="I82" i="2" l="1"/>
  <c r="F82" i="2" l="1"/>
  <c r="E82" i="2" l="1"/>
  <c r="B82" i="2" l="1"/>
  <c r="P82" i="2" l="1"/>
  <c r="A3" i="2" l="1"/>
  <c r="A5" i="2" l="1"/>
</calcChain>
</file>

<file path=xl/sharedStrings.xml><?xml version="1.0" encoding="utf-8"?>
<sst xmlns="http://schemas.openxmlformats.org/spreadsheetml/2006/main" count="201" uniqueCount="105">
  <si>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</si>
  <si>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</si>
  <si>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</si>
  <si>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</si>
  <si>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</si>
  <si>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</si>
  <si>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</si>
  <si>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</si>
  <si>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</si>
  <si>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</si>
  <si>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</si>
  <si>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</si>
  <si>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</si>
  <si>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</si>
  <si>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</si>
  <si>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</si>
  <si>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</si>
  <si>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</si>
  <si>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</si>
  <si>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</si>
  <si>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</si>
  <si>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</si>
  <si>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</si>
  <si>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</si>
  <si>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</si>
  <si>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</si>
  <si>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</si>
  <si>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</si>
  <si>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</si>
  <si>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</si>
  <si>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</si>
  <si>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</si>
  <si>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</si>
  <si>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</si>
  <si>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</si>
  <si>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</si>
  <si>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</si>
  <si>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</si>
  <si>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</si>
  <si>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</si>
  <si>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</si>
  <si>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</si>
  <si>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</si>
  <si>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</si>
  <si>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</si>
  <si>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</si>
  <si>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</si>
  <si>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</si>
  <si>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</si>
  <si>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</si>
  <si>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</si>
  <si>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</si>
  <si>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</si>
  <si>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</si>
  <si>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</si>
  <si>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</si>
  <si>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</si>
  <si>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</si>
  <si>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</si>
  <si>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</si>
  <si>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</si>
  <si>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</si>
  <si>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</si>
  <si>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</si>
  <si>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</si>
  <si>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</si>
  <si>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</si>
  <si>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</si>
  <si>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</si>
  <si>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</si>
  <si>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</si>
  <si>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</si>
  <si>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</si>
  <si>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</si>
  <si>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</si>
  <si>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</si>
  <si>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</si>
  <si>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</si>
  <si>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</si>
  <si>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</si>
  <si>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</si>
  <si>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</si>
  <si>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</si>
  <si>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</si>
  <si>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</si>
  <si>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</si>
  <si>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</si>
  <si>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</si>
  <si>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</si>
  <si>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</si>
  <si>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</si>
  <si>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</si>
  <si>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</si>
  <si>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</si>
  <si>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</si>
  <si>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</si>
  <si>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</si>
  <si>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</si>
  <si>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</si>
  <si>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</si>
  <si>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</si>
  <si>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</si>
  <si>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</si>
  <si>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Ejecucion de Gastos y Aplicaciones Financieras Correspondiente al Año 2026</t>
  </si>
  <si>
    <t>Fuente: [SIGEF] Fecha de imputación: hasta el [01] de [04] del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</si>
</sst>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43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43" fontId="5" fillId="0" borderId="0" xfId="1" applyFont="1"/>
    <xf numFmtId="43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164" fontId="5" fillId="0" borderId="0" xfId="0" applyNumberFormat="1" applyFont="1"/>
    <xf numFmtId="43" fontId="5" fillId="0" borderId="0" xfId="0" applyNumberFormat="1" applyFont="1"/>
    <xf numFmtId="43" fontId="9" fillId="5" borderId="0" xfId="1" applyFont="1" applyFill="1" applyBorder="1" applyAlignment="1">
      <alignment horizontal="right"/>
    </xf>
    <xf numFmtId="43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43" fontId="13" fillId="0" borderId="0" xfId="1" applyFont="1"/>
    <xf numFmtId="43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43" fontId="15" fillId="0" borderId="0" xfId="1" applyFont="1" applyFill="1"/>
    <xf numFmtId="43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43" fontId="13" fillId="5" borderId="2" xfId="1" applyFont="1" applyFill="1" applyBorder="1"/>
    <xf numFmtId="4" fontId="13" fillId="5" borderId="2" xfId="1" applyNumberFormat="1" applyFont="1" applyFill="1" applyBorder="1"/>
    <xf numFmtId="43" fontId="13" fillId="5" borderId="2" xfId="1" applyFont="1" applyFill="1" applyBorder="1" applyAlignment="1">
      <alignment horizontal="right"/>
    </xf>
    <xf numFmtId="43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1917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142876</xdr:colOff>
      <xdr:row>0</xdr:row>
      <xdr:rowOff>0</xdr:rowOff>
    </xdr:from>
    <xdr:to>
      <xdr:col>15</xdr:col>
      <xdr:colOff>1352550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2726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.medrano/Desktop/EJECUCION%202021/libre%20aseso%20a%20la%20informacion%20ejecucion%20presupuestaria%202021.xlsx" TargetMode="External"/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1"/>
  <sheetViews>
    <sheetView showGridLines="0" tabSelected="1" zoomScaleNormal="100" workbookViewId="0">
      <selection activeCell="A88" sqref="A88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3.42578125" bestFit="1" customWidth="1"/>
    <col min="4" max="4" width="19.28515625" bestFit="1" customWidth="1"/>
    <col min="5" max="5" width="19.5703125" bestFit="1" customWidth="1"/>
    <col min="6" max="6" width="21" bestFit="1" customWidth="1"/>
    <col min="7" max="7" width="14.85546875" customWidth="1"/>
    <col min="8" max="8" width="14.28515625" customWidth="1"/>
    <col min="9" max="9" width="16.140625" customWidth="1"/>
    <col min="10" max="11" width="13.5703125" customWidth="1"/>
    <col min="12" max="12" width="12.42578125" customWidth="1"/>
    <col min="13" max="13" width="12.85546875" customWidth="1"/>
    <col min="14" max="14" width="13.5703125" customWidth="1"/>
    <col min="15" max="15" width="12.28515625" customWidth="1"/>
    <col min="16" max="16" width="23.28515625" bestFit="1" customWidth="1"/>
    <col min="17" max="17" width="14" customWidth="1"/>
    <col min="18" max="18" width="15.140625" bestFit="1" customWidth="1"/>
  </cols>
  <sheetData>
    <row r="1" spans="1:17" ht="18" customHeight="1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8" customHeight="1">
      <c r="A2" s="68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8" customHeight="1">
      <c r="A3" s="70" t="str">
        <f>[1]Hoja1!A2</f>
        <v>DIRECCION GENERAL DE SEGURIDAD DE TRÁNSITO Y TRASPORTE TERRESTRE (DIGESETT)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8" customHeight="1">
      <c r="A4" s="75" t="s">
        <v>103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8" customHeight="1">
      <c r="A5" s="77" t="str">
        <f>[1]Hoja1!A4</f>
        <v>EN RD$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s="13" customFormat="1" ht="18" customHeight="1">
      <c r="A6" s="72" t="s">
        <v>65</v>
      </c>
      <c r="B6" s="73" t="s">
        <v>90</v>
      </c>
      <c r="C6" s="73" t="s">
        <v>89</v>
      </c>
      <c r="D6" s="64" t="s">
        <v>88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7" s="13" customFormat="1" ht="27" customHeight="1">
      <c r="A7" s="72"/>
      <c r="B7" s="74"/>
      <c r="C7" s="74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1123785079</v>
      </c>
      <c r="C9" s="26">
        <v>1123785079</v>
      </c>
      <c r="D9" s="27">
        <v>83722210.849999994</v>
      </c>
      <c r="E9" s="27">
        <v>84416327.079999998</v>
      </c>
      <c r="F9" s="27">
        <v>86630048.159999996</v>
      </c>
      <c r="G9" s="27"/>
      <c r="H9" s="27"/>
      <c r="I9" s="27"/>
      <c r="J9" s="27"/>
      <c r="K9" s="27"/>
      <c r="L9" s="28"/>
      <c r="M9" s="27"/>
      <c r="N9" s="27"/>
      <c r="O9" s="27"/>
      <c r="P9" s="29">
        <f>SUM(D9:O9)</f>
        <v>254768586.09</v>
      </c>
    </row>
    <row r="10" spans="1:17" ht="24.95" customHeight="1">
      <c r="A10" s="7" t="s">
        <v>2</v>
      </c>
      <c r="B10" s="30">
        <v>1056613586</v>
      </c>
      <c r="C10" s="30">
        <v>1056142652</v>
      </c>
      <c r="D10" s="31">
        <v>78099150.489999995</v>
      </c>
      <c r="E10" s="31">
        <v>78757238.569999993</v>
      </c>
      <c r="F10" s="32">
        <v>80825372.980000004</v>
      </c>
      <c r="G10" s="33"/>
      <c r="H10" s="31"/>
      <c r="I10" s="31"/>
      <c r="J10" s="31"/>
      <c r="K10" s="31"/>
      <c r="L10" s="32"/>
      <c r="M10" s="31"/>
      <c r="N10" s="31"/>
      <c r="O10" s="31"/>
      <c r="P10" s="32">
        <f>SUM(D10:O10)</f>
        <v>237681762.04000002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/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/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64171493</v>
      </c>
      <c r="C14" s="30">
        <v>64642427</v>
      </c>
      <c r="D14" s="35">
        <v>5623060.3600000003</v>
      </c>
      <c r="E14" s="35">
        <v>5659088.5099999998</v>
      </c>
      <c r="F14" s="32">
        <v>5804675.1799999997</v>
      </c>
      <c r="G14" s="33"/>
      <c r="H14" s="35"/>
      <c r="I14" s="35"/>
      <c r="J14" s="35"/>
      <c r="K14" s="35"/>
      <c r="L14" s="40"/>
      <c r="M14" s="35"/>
      <c r="N14" s="35"/>
      <c r="O14" s="35"/>
      <c r="P14" s="32">
        <f>SUM(D14:O14)</f>
        <v>17086824.050000001</v>
      </c>
    </row>
    <row r="15" spans="1:17" ht="24.95" customHeight="1">
      <c r="A15" s="5" t="s">
        <v>7</v>
      </c>
      <c r="B15" s="26">
        <v>149664338</v>
      </c>
      <c r="C15" s="26">
        <v>149664338</v>
      </c>
      <c r="D15" s="41">
        <v>33194619.73</v>
      </c>
      <c r="E15" s="41">
        <v>5247269.93</v>
      </c>
      <c r="F15" s="41">
        <v>12510725.359999999</v>
      </c>
      <c r="G15" s="41"/>
      <c r="H15" s="41"/>
      <c r="I15" s="41"/>
      <c r="J15" s="41"/>
      <c r="K15" s="41"/>
      <c r="L15" s="28"/>
      <c r="M15" s="42"/>
      <c r="N15" s="42"/>
      <c r="O15" s="41"/>
      <c r="P15" s="29">
        <f>SUM(D15:O15)</f>
        <v>50952615.019999996</v>
      </c>
    </row>
    <row r="16" spans="1:17" ht="24.95" customHeight="1">
      <c r="A16" s="7" t="s">
        <v>8</v>
      </c>
      <c r="B16" s="30">
        <v>50568469</v>
      </c>
      <c r="C16" s="30">
        <v>50568469</v>
      </c>
      <c r="D16" s="35">
        <v>3491372.07</v>
      </c>
      <c r="E16" s="35">
        <v>4544872.5999999996</v>
      </c>
      <c r="F16" s="32">
        <v>3768986.97</v>
      </c>
      <c r="G16" s="33"/>
      <c r="H16" s="35"/>
      <c r="I16" s="35"/>
      <c r="J16" s="35"/>
      <c r="K16" s="35"/>
      <c r="L16" s="33"/>
      <c r="M16" s="35"/>
      <c r="N16" s="35"/>
      <c r="O16" s="35"/>
      <c r="P16" s="32">
        <f>SUM(D16:O16)</f>
        <v>11805231.640000001</v>
      </c>
    </row>
    <row r="17" spans="1:16" ht="24.95" customHeight="1">
      <c r="A17" s="7" t="s">
        <v>9</v>
      </c>
      <c r="B17" s="30">
        <v>1316241</v>
      </c>
      <c r="C17" s="30">
        <v>1316241</v>
      </c>
      <c r="D17" s="34"/>
      <c r="E17" s="35"/>
      <c r="F17" s="32">
        <v>540217.63</v>
      </c>
      <c r="G17" s="35"/>
      <c r="H17" s="39"/>
      <c r="I17" s="35"/>
      <c r="J17" s="35"/>
      <c r="K17" s="35"/>
      <c r="L17" s="40"/>
      <c r="M17" s="35"/>
      <c r="N17" s="35"/>
      <c r="O17" s="43"/>
      <c r="P17" s="32"/>
    </row>
    <row r="18" spans="1:16" ht="24.95" customHeight="1">
      <c r="A18" s="7" t="s">
        <v>10</v>
      </c>
      <c r="B18" s="30">
        <v>10500000</v>
      </c>
      <c r="C18" s="30">
        <v>10500000</v>
      </c>
      <c r="D18" s="34">
        <v>588600</v>
      </c>
      <c r="E18" s="35"/>
      <c r="F18" s="32">
        <v>5560800</v>
      </c>
      <c r="G18" s="35"/>
      <c r="H18" s="35"/>
      <c r="I18" s="35"/>
      <c r="J18" s="35"/>
      <c r="K18" s="35"/>
      <c r="L18" s="33"/>
      <c r="M18" s="35"/>
      <c r="N18" s="35"/>
      <c r="O18" s="43"/>
      <c r="P18" s="32">
        <f>SUM(D18:O18)</f>
        <v>6149400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21179628</v>
      </c>
      <c r="C20" s="30">
        <v>21179628</v>
      </c>
      <c r="D20" s="35">
        <v>646783.59</v>
      </c>
      <c r="E20" s="35">
        <v>442797.33</v>
      </c>
      <c r="F20" s="32">
        <v>702485.08</v>
      </c>
      <c r="G20" s="33"/>
      <c r="H20" s="35"/>
      <c r="I20" s="35"/>
      <c r="J20" s="35"/>
      <c r="K20" s="35"/>
      <c r="L20" s="40"/>
      <c r="M20" s="35"/>
      <c r="N20" s="35"/>
      <c r="O20" s="35"/>
      <c r="P20" s="32">
        <f>SUM(D20:O20)</f>
        <v>1792066</v>
      </c>
    </row>
    <row r="21" spans="1:16" ht="24.95" customHeight="1">
      <c r="A21" s="7" t="s">
        <v>13</v>
      </c>
      <c r="B21" s="30">
        <v>33900000</v>
      </c>
      <c r="C21" s="30">
        <v>33651914.990000002</v>
      </c>
      <c r="D21" s="34">
        <v>28467864.07</v>
      </c>
      <c r="E21" s="35"/>
      <c r="F21" s="35"/>
      <c r="G21" s="35"/>
      <c r="H21" s="37"/>
      <c r="I21" s="35"/>
      <c r="J21" s="35"/>
      <c r="K21" s="35"/>
      <c r="L21" s="40"/>
      <c r="M21" s="32"/>
      <c r="N21" s="43"/>
      <c r="O21" s="43"/>
      <c r="P21" s="32">
        <f>SUM(D21:O21)</f>
        <v>28467864.07</v>
      </c>
    </row>
    <row r="22" spans="1:16" ht="24.75" customHeight="1">
      <c r="A22" s="7" t="s">
        <v>99</v>
      </c>
      <c r="B22" s="30">
        <v>30000000</v>
      </c>
      <c r="C22" s="30">
        <v>30000000</v>
      </c>
      <c r="D22" s="34"/>
      <c r="E22" s="35"/>
      <c r="F22" s="32">
        <v>1938235.68</v>
      </c>
      <c r="G22" s="35"/>
      <c r="H22" s="39"/>
      <c r="I22" s="35"/>
      <c r="J22" s="35"/>
      <c r="K22" s="35"/>
      <c r="L22" s="40"/>
      <c r="M22" s="35"/>
      <c r="N22" s="43"/>
      <c r="O22" s="43"/>
      <c r="P22" s="32"/>
    </row>
    <row r="23" spans="1:16" ht="24.95" customHeight="1">
      <c r="A23" s="7" t="s">
        <v>14</v>
      </c>
      <c r="B23" s="30">
        <v>2200000</v>
      </c>
      <c r="C23" s="30">
        <v>2200000</v>
      </c>
      <c r="D23" s="34"/>
      <c r="E23" s="35">
        <v>259600</v>
      </c>
      <c r="F23" s="35"/>
      <c r="G23" s="33"/>
      <c r="H23" s="34"/>
      <c r="I23" s="35"/>
      <c r="J23" s="35"/>
      <c r="K23" s="35"/>
      <c r="L23" s="40"/>
      <c r="M23" s="35"/>
      <c r="N23" s="35"/>
      <c r="O23" s="43"/>
      <c r="P23" s="32">
        <f>SUM(D23:O23)</f>
        <v>259600</v>
      </c>
    </row>
    <row r="24" spans="1:16" ht="24.95" customHeight="1">
      <c r="A24" s="7" t="s">
        <v>15</v>
      </c>
      <c r="B24" s="44" t="s">
        <v>93</v>
      </c>
      <c r="C24" s="26">
        <v>248085.01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43"/>
      <c r="P24" s="32"/>
    </row>
    <row r="25" spans="1:16" ht="24.95" customHeight="1">
      <c r="A25" s="5" t="s">
        <v>16</v>
      </c>
      <c r="B25" s="26">
        <v>275508364</v>
      </c>
      <c r="C25" s="26">
        <v>275508364</v>
      </c>
      <c r="D25" s="37"/>
      <c r="E25" s="41">
        <v>147420.89000000001</v>
      </c>
      <c r="F25" s="41">
        <v>33749751.369999997</v>
      </c>
      <c r="G25" s="41"/>
      <c r="H25" s="41"/>
      <c r="I25" s="41"/>
      <c r="J25" s="41"/>
      <c r="K25" s="41"/>
      <c r="L25" s="45"/>
      <c r="M25" s="41"/>
      <c r="N25" s="41"/>
      <c r="O25" s="42"/>
      <c r="P25" s="29">
        <f>SUM(D25:O25)</f>
        <v>33897172.259999998</v>
      </c>
    </row>
    <row r="26" spans="1:16" ht="24.95" customHeight="1">
      <c r="A26" s="7" t="s">
        <v>17</v>
      </c>
      <c r="B26" s="30">
        <v>62000000</v>
      </c>
      <c r="C26" s="30">
        <v>62000000</v>
      </c>
      <c r="D26" s="34"/>
      <c r="E26" s="35">
        <v>99180</v>
      </c>
      <c r="F26" s="32">
        <v>109200</v>
      </c>
      <c r="G26" s="33"/>
      <c r="H26" s="35"/>
      <c r="I26" s="35"/>
      <c r="J26" s="35"/>
      <c r="K26" s="35"/>
      <c r="L26" s="40"/>
      <c r="M26" s="35"/>
      <c r="N26" s="35"/>
      <c r="O26" s="43"/>
      <c r="P26" s="32">
        <f>SUM(D26:O26)</f>
        <v>208380</v>
      </c>
    </row>
    <row r="27" spans="1:16" ht="24.95" customHeight="1">
      <c r="A27" s="7" t="s">
        <v>18</v>
      </c>
      <c r="B27" s="30">
        <v>35269600</v>
      </c>
      <c r="C27" s="30">
        <v>30344162.690000001</v>
      </c>
      <c r="D27" s="34"/>
      <c r="E27" s="35"/>
      <c r="F27" s="35">
        <v>207426.3</v>
      </c>
      <c r="G27" s="35"/>
      <c r="H27" s="39"/>
      <c r="I27" s="35"/>
      <c r="J27" s="35"/>
      <c r="K27" s="35"/>
      <c r="L27" s="40"/>
      <c r="M27" s="35"/>
      <c r="N27" s="35"/>
      <c r="O27" s="43"/>
      <c r="P27" s="32"/>
    </row>
    <row r="28" spans="1:16" ht="24.95" customHeight="1">
      <c r="A28" s="7" t="s">
        <v>19</v>
      </c>
      <c r="B28" s="30">
        <v>1559662</v>
      </c>
      <c r="C28" s="30">
        <v>1559662</v>
      </c>
      <c r="D28" s="34"/>
      <c r="E28" s="35"/>
      <c r="F28" s="35"/>
      <c r="G28" s="35"/>
      <c r="H28" s="34"/>
      <c r="I28" s="35"/>
      <c r="J28" s="35"/>
      <c r="K28" s="35"/>
      <c r="L28" s="40"/>
      <c r="M28" s="35"/>
      <c r="N28" s="43"/>
      <c r="O28" s="43"/>
      <c r="P28" s="32"/>
    </row>
    <row r="29" spans="1:16" ht="24.95" customHeight="1">
      <c r="A29" s="7" t="s">
        <v>20</v>
      </c>
      <c r="B29" s="44" t="s">
        <v>93</v>
      </c>
      <c r="C29" s="46">
        <v>573875.43000000005</v>
      </c>
      <c r="D29" s="34"/>
      <c r="E29" s="35"/>
      <c r="F29" s="35">
        <v>573875.43000000005</v>
      </c>
      <c r="G29" s="35"/>
      <c r="H29" s="39"/>
      <c r="I29" s="35"/>
      <c r="J29" s="35"/>
      <c r="K29" s="35"/>
      <c r="L29" s="40"/>
      <c r="M29" s="35"/>
      <c r="N29" s="43"/>
      <c r="O29" s="38"/>
      <c r="P29" s="32"/>
    </row>
    <row r="30" spans="1:16" ht="24.95" customHeight="1">
      <c r="A30" s="7" t="s">
        <v>21</v>
      </c>
      <c r="B30" s="30">
        <v>15918588</v>
      </c>
      <c r="C30" s="30">
        <v>14970864.68</v>
      </c>
      <c r="D30" s="34"/>
      <c r="E30" s="35"/>
      <c r="F30" s="35"/>
      <c r="G30" s="35"/>
      <c r="H30" s="34"/>
      <c r="I30" s="35"/>
      <c r="J30" s="35"/>
      <c r="K30" s="35"/>
      <c r="L30" s="32"/>
      <c r="M30" s="35"/>
      <c r="N30" s="35"/>
      <c r="O30" s="43"/>
      <c r="P30" s="32"/>
    </row>
    <row r="31" spans="1:16" ht="24.95" customHeight="1">
      <c r="A31" s="7" t="s">
        <v>22</v>
      </c>
      <c r="B31" s="30" t="s">
        <v>93</v>
      </c>
      <c r="C31" s="30">
        <v>2006917.84</v>
      </c>
      <c r="D31" s="34"/>
      <c r="E31" s="35"/>
      <c r="G31" s="35"/>
      <c r="H31" s="39"/>
      <c r="I31" s="35"/>
      <c r="J31" s="35"/>
      <c r="K31" s="35"/>
      <c r="L31" s="40"/>
      <c r="M31" s="35"/>
      <c r="N31" s="35"/>
      <c r="O31" s="43"/>
      <c r="P31" s="32"/>
    </row>
    <row r="32" spans="1:16" ht="24.95" customHeight="1">
      <c r="A32" s="7" t="s">
        <v>23</v>
      </c>
      <c r="B32" s="30">
        <v>131953750</v>
      </c>
      <c r="C32" s="30">
        <v>131953750</v>
      </c>
      <c r="D32" s="34"/>
      <c r="E32" s="35">
        <v>48240.89</v>
      </c>
      <c r="F32" s="32">
        <v>31704059.190000001</v>
      </c>
      <c r="G32" s="33"/>
      <c r="H32" s="35"/>
      <c r="I32" s="35"/>
      <c r="J32" s="35"/>
      <c r="K32" s="35"/>
      <c r="L32" s="40"/>
      <c r="M32" s="35"/>
      <c r="N32" s="35"/>
      <c r="O32" s="35"/>
      <c r="P32" s="32">
        <f>SUM(D32:O32)</f>
        <v>31752300.080000002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28806764</v>
      </c>
      <c r="C34" s="30">
        <v>32099131.359999999</v>
      </c>
      <c r="D34" s="34"/>
      <c r="E34" s="35"/>
      <c r="F34" s="32">
        <v>1155190.45</v>
      </c>
      <c r="G34" s="33"/>
      <c r="H34" s="35"/>
      <c r="I34" s="35"/>
      <c r="J34" s="35"/>
      <c r="K34" s="35"/>
      <c r="L34" s="48"/>
      <c r="M34" s="35"/>
      <c r="N34" s="35"/>
      <c r="O34" s="35"/>
      <c r="P34" s="32"/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5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5" t="s">
        <v>42</v>
      </c>
      <c r="B51" s="26">
        <v>4500200</v>
      </c>
      <c r="C51" s="26">
        <v>4500200</v>
      </c>
      <c r="D51" s="34"/>
      <c r="E51" s="41"/>
      <c r="F51" s="26">
        <v>52220</v>
      </c>
      <c r="G51" s="41"/>
      <c r="H51" s="37"/>
      <c r="I51" s="41"/>
      <c r="J51" s="41"/>
      <c r="K51" s="41"/>
      <c r="L51" s="42"/>
      <c r="M51" s="42"/>
      <c r="N51" s="42"/>
      <c r="O51" s="42"/>
      <c r="P51" s="29"/>
    </row>
    <row r="52" spans="1:16" ht="24.95" customHeight="1">
      <c r="A52" s="7" t="s">
        <v>43</v>
      </c>
      <c r="B52" s="30">
        <v>3000000</v>
      </c>
      <c r="C52" s="30">
        <v>1522220</v>
      </c>
      <c r="D52" s="34"/>
      <c r="E52" s="49"/>
      <c r="F52" s="32">
        <v>52220</v>
      </c>
      <c r="G52" s="35"/>
      <c r="H52" s="34"/>
      <c r="I52" s="35"/>
      <c r="J52" s="35"/>
      <c r="K52" s="35"/>
      <c r="L52" s="43"/>
      <c r="M52" s="43"/>
      <c r="N52" s="43"/>
      <c r="O52" s="43"/>
      <c r="P52" s="32"/>
    </row>
    <row r="53" spans="1:16" ht="24.95" customHeight="1">
      <c r="A53" s="7" t="s">
        <v>44</v>
      </c>
      <c r="B53" s="30" t="s">
        <v>93</v>
      </c>
      <c r="C53" s="30" t="s">
        <v>93</v>
      </c>
      <c r="D53" s="34"/>
      <c r="E53" s="35"/>
      <c r="F53" s="35"/>
      <c r="G53" s="35"/>
      <c r="H53" s="34"/>
      <c r="I53" s="35"/>
      <c r="J53" s="35"/>
      <c r="K53" s="35"/>
      <c r="L53" s="43"/>
      <c r="M53" s="43"/>
      <c r="N53" s="43"/>
      <c r="O53" s="43"/>
      <c r="P53" s="32"/>
    </row>
    <row r="54" spans="1:16" ht="24.95" customHeight="1">
      <c r="A54" s="7" t="s">
        <v>45</v>
      </c>
      <c r="B54" s="30" t="s">
        <v>93</v>
      </c>
      <c r="C54" s="30" t="s">
        <v>93</v>
      </c>
      <c r="D54" s="34"/>
      <c r="E54" s="35"/>
      <c r="F54" s="35"/>
      <c r="G54" s="35"/>
      <c r="H54" s="37"/>
      <c r="I54" s="35"/>
      <c r="J54" s="35"/>
      <c r="K54" s="35"/>
      <c r="L54" s="38"/>
      <c r="M54" s="43"/>
      <c r="N54" s="38"/>
      <c r="O54" s="38"/>
      <c r="P54" s="32"/>
    </row>
    <row r="55" spans="1:16" ht="24.95" customHeight="1">
      <c r="A55" s="7" t="s">
        <v>46</v>
      </c>
      <c r="B55" s="30" t="s">
        <v>93</v>
      </c>
      <c r="C55" s="30" t="s">
        <v>93</v>
      </c>
      <c r="D55" s="34"/>
      <c r="E55" s="35"/>
      <c r="F55" s="35"/>
      <c r="G55" s="35"/>
      <c r="H55" s="34"/>
      <c r="I55" s="35"/>
      <c r="J55" s="35"/>
      <c r="K55" s="35"/>
      <c r="L55" s="38"/>
      <c r="M55" s="43"/>
      <c r="N55" s="43"/>
      <c r="O55" s="43"/>
      <c r="P55" s="29"/>
    </row>
    <row r="56" spans="1:16" ht="24.95" customHeight="1">
      <c r="A56" s="7" t="s">
        <v>47</v>
      </c>
      <c r="B56" s="30">
        <v>1500100</v>
      </c>
      <c r="C56" s="30">
        <v>1099900</v>
      </c>
      <c r="D56" s="34"/>
      <c r="E56" s="35"/>
      <c r="F56" s="32"/>
      <c r="G56" s="35"/>
      <c r="H56" s="34"/>
      <c r="I56" s="35"/>
      <c r="J56" s="35"/>
      <c r="K56" s="35"/>
      <c r="L56" s="49"/>
      <c r="M56" s="43"/>
      <c r="N56" s="43"/>
      <c r="O56" s="43"/>
      <c r="P56" s="32"/>
    </row>
    <row r="57" spans="1:16" ht="24.95" customHeight="1">
      <c r="A57" s="7" t="s">
        <v>48</v>
      </c>
      <c r="B57" s="30">
        <v>100</v>
      </c>
      <c r="C57" s="30">
        <v>1878080</v>
      </c>
      <c r="D57" s="34"/>
      <c r="E57" s="35"/>
      <c r="F57" s="32"/>
      <c r="G57" s="35"/>
      <c r="H57" s="34"/>
      <c r="I57" s="35"/>
      <c r="J57" s="35"/>
      <c r="K57" s="35"/>
      <c r="L57" s="43"/>
      <c r="M57" s="38"/>
      <c r="N57" s="43"/>
      <c r="O57" s="43"/>
      <c r="P57" s="32"/>
    </row>
    <row r="58" spans="1:16" ht="24.95" customHeight="1">
      <c r="A58" s="7" t="s">
        <v>49</v>
      </c>
      <c r="B58" s="36" t="s">
        <v>93</v>
      </c>
      <c r="C58" s="36" t="s">
        <v>93</v>
      </c>
      <c r="D58" s="34"/>
      <c r="E58" s="35"/>
      <c r="F58" s="35"/>
      <c r="G58" s="35"/>
      <c r="H58" s="34"/>
      <c r="I58" s="35"/>
      <c r="J58" s="35"/>
      <c r="K58" s="35"/>
      <c r="L58" s="38"/>
      <c r="M58" s="38"/>
      <c r="N58" s="38"/>
      <c r="O58" s="38"/>
      <c r="P58" s="32"/>
    </row>
    <row r="59" spans="1:16" ht="24.95" customHeight="1">
      <c r="A59" s="7" t="s">
        <v>50</v>
      </c>
      <c r="B59" s="36" t="s">
        <v>93</v>
      </c>
      <c r="C59" s="36" t="s">
        <v>93</v>
      </c>
      <c r="D59" s="34"/>
      <c r="E59" s="35"/>
      <c r="F59" s="35"/>
      <c r="G59" s="35"/>
      <c r="H59" s="34"/>
      <c r="I59" s="35"/>
      <c r="J59" s="35"/>
      <c r="K59" s="35"/>
      <c r="L59" s="38"/>
      <c r="M59" s="38"/>
      <c r="N59" s="43"/>
      <c r="O59" s="38"/>
      <c r="P59" s="32"/>
    </row>
    <row r="60" spans="1:16" ht="24.95" customHeight="1">
      <c r="A60" s="7" t="s">
        <v>51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43"/>
      <c r="N60" s="43"/>
      <c r="O60" s="38"/>
      <c r="P60" s="32"/>
    </row>
    <row r="61" spans="1:16" ht="24.95" customHeight="1">
      <c r="A61" s="5" t="s">
        <v>52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53</v>
      </c>
      <c r="B62" s="11" t="s">
        <v>93</v>
      </c>
      <c r="C62" s="11" t="s">
        <v>93</v>
      </c>
      <c r="D62" s="9"/>
      <c r="E62" s="10"/>
      <c r="F62" s="10"/>
      <c r="G62" s="10"/>
      <c r="H62" s="9"/>
      <c r="I62" s="10"/>
      <c r="J62" s="10"/>
      <c r="K62" s="10"/>
      <c r="L62" s="13"/>
      <c r="M62" s="13"/>
      <c r="N62" s="13"/>
      <c r="O62" s="13"/>
      <c r="P62" s="8"/>
    </row>
    <row r="63" spans="1:16" ht="24.95" customHeight="1">
      <c r="A63" s="7" t="s">
        <v>54</v>
      </c>
      <c r="B63" s="11" t="s">
        <v>93</v>
      </c>
      <c r="C63" s="11" t="s">
        <v>93</v>
      </c>
      <c r="D63" s="9"/>
      <c r="E63" s="10"/>
      <c r="F63" s="10"/>
      <c r="G63" s="10"/>
      <c r="H63" s="12"/>
      <c r="I63" s="10"/>
      <c r="J63" s="10"/>
      <c r="K63" s="10"/>
      <c r="L63" s="13"/>
      <c r="M63" s="13"/>
      <c r="N63" s="13"/>
      <c r="O63" s="13"/>
      <c r="P63" s="6"/>
    </row>
    <row r="64" spans="1:16" ht="24.95" customHeight="1">
      <c r="A64" s="7" t="s">
        <v>55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56</v>
      </c>
      <c r="B65" s="11" t="s">
        <v>93</v>
      </c>
      <c r="C65" s="11" t="s">
        <v>93</v>
      </c>
      <c r="D65" s="9"/>
      <c r="E65" s="10"/>
      <c r="F65" s="10"/>
      <c r="G65" s="10"/>
      <c r="H65" s="9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5" t="s">
        <v>57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58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7" t="s">
        <v>59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5" t="s">
        <v>60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61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7" t="s">
        <v>62</v>
      </c>
      <c r="B71" s="11" t="s">
        <v>93</v>
      </c>
      <c r="C71" s="11" t="s">
        <v>93</v>
      </c>
      <c r="D71" s="12"/>
      <c r="E71" s="14"/>
      <c r="F71" s="14"/>
      <c r="G71" s="14"/>
      <c r="H71" s="9"/>
      <c r="I71" s="14"/>
      <c r="J71" s="14"/>
      <c r="K71" s="14"/>
      <c r="L71" s="16"/>
      <c r="M71" s="16"/>
      <c r="N71" s="16"/>
      <c r="O71" s="16"/>
      <c r="P71" s="6"/>
    </row>
    <row r="72" spans="1:18" ht="24.95" customHeight="1">
      <c r="A72" s="7" t="s">
        <v>63</v>
      </c>
      <c r="B72" s="11" t="s">
        <v>93</v>
      </c>
      <c r="C72" s="11" t="s">
        <v>93</v>
      </c>
      <c r="D72" s="9"/>
      <c r="E72" s="10"/>
      <c r="F72" s="10"/>
      <c r="G72" s="10"/>
      <c r="H72" s="10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23" t="s">
        <v>66</v>
      </c>
      <c r="B73" s="11" t="s">
        <v>93</v>
      </c>
      <c r="C73" s="11" t="s">
        <v>93</v>
      </c>
      <c r="D73" s="21"/>
      <c r="E73" s="22"/>
      <c r="F73" s="22"/>
      <c r="G73" s="22"/>
      <c r="H73" s="22"/>
      <c r="P73" s="6"/>
      <c r="R73" s="4"/>
    </row>
    <row r="74" spans="1:18" ht="24.95" customHeight="1">
      <c r="A74" s="5" t="s">
        <v>67</v>
      </c>
      <c r="B74" s="11" t="s">
        <v>93</v>
      </c>
      <c r="C74" s="11" t="s">
        <v>93</v>
      </c>
      <c r="D74" s="9"/>
      <c r="E74" s="10"/>
      <c r="F74" s="10"/>
      <c r="G74" s="10"/>
      <c r="H74" s="9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7" t="s">
        <v>68</v>
      </c>
      <c r="B75" s="11" t="s">
        <v>93</v>
      </c>
      <c r="C75" s="11" t="s">
        <v>93</v>
      </c>
      <c r="D75" s="9"/>
      <c r="E75" s="10"/>
      <c r="F75" s="10"/>
      <c r="G75" s="10"/>
      <c r="H75" s="9"/>
      <c r="I75" s="10"/>
      <c r="J75" s="10"/>
      <c r="K75" s="10"/>
      <c r="L75" s="13"/>
      <c r="M75" s="13"/>
      <c r="N75" s="13"/>
      <c r="O75" s="13"/>
      <c r="P75" s="6"/>
    </row>
    <row r="76" spans="1:18" ht="24.95" customHeight="1">
      <c r="A76" s="7" t="s">
        <v>69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5" t="s">
        <v>70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71</v>
      </c>
      <c r="B78" s="11" t="s">
        <v>93</v>
      </c>
      <c r="C78" s="11" t="s">
        <v>93</v>
      </c>
      <c r="D78" s="9"/>
      <c r="E78" s="10"/>
      <c r="F78" s="10"/>
      <c r="G78" s="10"/>
      <c r="H78" s="12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7" t="s">
        <v>72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5" t="s">
        <v>73</v>
      </c>
      <c r="B80" s="11" t="s">
        <v>93</v>
      </c>
      <c r="C80" s="11" t="s">
        <v>93</v>
      </c>
      <c r="D80" s="9"/>
      <c r="E80" s="10"/>
      <c r="F80" s="10"/>
      <c r="G80" s="10"/>
      <c r="H80" s="9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74</v>
      </c>
      <c r="B81" s="11" t="s">
        <v>93</v>
      </c>
      <c r="C81" s="11" t="s">
        <v>93</v>
      </c>
      <c r="D81" s="17"/>
      <c r="E81" s="18"/>
      <c r="F81" s="18"/>
      <c r="G81" s="18"/>
      <c r="H81" s="9"/>
      <c r="I81" s="18"/>
      <c r="J81" s="18"/>
      <c r="K81" s="18"/>
      <c r="L81" s="13"/>
      <c r="M81" s="13"/>
      <c r="N81" s="13"/>
      <c r="O81" s="13"/>
      <c r="P81" s="6"/>
    </row>
    <row r="82" spans="1:17" s="38" customFormat="1" ht="24.95" customHeight="1">
      <c r="A82" s="50" t="s">
        <v>64</v>
      </c>
      <c r="B82" s="51">
        <f>B51+B25+B15+B9</f>
        <v>1553457981</v>
      </c>
      <c r="C82" s="51">
        <f>C51+C25+C15+C9</f>
        <v>1553457981</v>
      </c>
      <c r="D82" s="52">
        <f>D9+D15</f>
        <v>116916830.58</v>
      </c>
      <c r="E82" s="51">
        <f>E51+E25+E15+E9</f>
        <v>89811017.899999991</v>
      </c>
      <c r="F82" s="51">
        <f>F51+F25+F15+F9</f>
        <v>132942744.88999999</v>
      </c>
      <c r="G82" s="51">
        <f>G9+G15+G25+G51</f>
        <v>0</v>
      </c>
      <c r="H82" s="53">
        <f>H9+H15+H25+H51</f>
        <v>0</v>
      </c>
      <c r="I82" s="51">
        <f>I9+I15+I25</f>
        <v>0</v>
      </c>
      <c r="J82" s="51">
        <f t="shared" ref="J82:O82" si="0">J9+J15+J25+J51</f>
        <v>0</v>
      </c>
      <c r="K82" s="51">
        <f t="shared" si="0"/>
        <v>0</v>
      </c>
      <c r="L82" s="51">
        <f t="shared" si="0"/>
        <v>0</v>
      </c>
      <c r="M82" s="51">
        <f t="shared" si="0"/>
        <v>0</v>
      </c>
      <c r="N82" s="51">
        <f t="shared" si="0"/>
        <v>0</v>
      </c>
      <c r="O82" s="51">
        <f t="shared" si="0"/>
        <v>0</v>
      </c>
      <c r="P82" s="51">
        <f>D82+E82+F82+G82+H82+I82+J82+K82+L82+M82+N82+O82</f>
        <v>339670593.37</v>
      </c>
      <c r="Q82" s="54"/>
    </row>
    <row r="83" spans="1:17" ht="24.95" customHeight="1">
      <c r="A83" s="13" t="s">
        <v>104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7" ht="18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7" ht="18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8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8"/>
      <c r="C88" s="13"/>
      <c r="D88" s="15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 t="s">
        <v>94</v>
      </c>
      <c r="B89" s="13"/>
      <c r="C89" s="13"/>
      <c r="D89" s="19"/>
      <c r="E89" s="13"/>
      <c r="F89" s="13"/>
      <c r="G89" s="20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s="38" customFormat="1" ht="18" customHeight="1">
      <c r="E91" s="32"/>
      <c r="F91" s="58"/>
    </row>
    <row r="92" spans="1:17" s="56" customFormat="1" ht="18" customHeight="1">
      <c r="A92" s="55" t="s">
        <v>102</v>
      </c>
      <c r="L92" s="61" t="s">
        <v>101</v>
      </c>
      <c r="M92" s="61"/>
      <c r="N92" s="61"/>
      <c r="O92" s="61"/>
      <c r="P92" s="61"/>
      <c r="Q92" s="61"/>
    </row>
    <row r="93" spans="1:17" s="38" customFormat="1" ht="18" customHeight="1">
      <c r="A93" s="57" t="s">
        <v>97</v>
      </c>
      <c r="L93" s="62" t="s">
        <v>100</v>
      </c>
      <c r="M93" s="62"/>
      <c r="N93" s="62"/>
      <c r="O93" s="62"/>
      <c r="P93" s="62"/>
      <c r="Q93" s="62"/>
    </row>
    <row r="94" spans="1:17" s="38" customFormat="1" ht="18" customHeight="1">
      <c r="A94" s="57" t="s">
        <v>98</v>
      </c>
    </row>
    <row r="95" spans="1:17" s="38" customFormat="1" ht="18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</row>
    <row r="96" spans="1:17" ht="15" customHeight="1">
      <c r="A96" s="24" t="s">
        <v>95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8" customHeight="1">
      <c r="A97" s="25" t="s">
        <v>96</v>
      </c>
      <c r="B97" s="25"/>
      <c r="C97" s="2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ht="18" customHeight="1">
      <c r="A98" s="13"/>
      <c r="B98" s="13"/>
      <c r="C98" s="13"/>
      <c r="D98" s="13"/>
      <c r="E98" s="2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ht="18" customHeight="1">
      <c r="A99" s="13"/>
      <c r="B99" s="13"/>
      <c r="C99" s="20"/>
      <c r="D99" s="13"/>
      <c r="E99" s="13"/>
      <c r="F99" s="13"/>
      <c r="G99" s="13"/>
      <c r="H99" s="13"/>
      <c r="I99" s="13"/>
      <c r="J99" s="13"/>
      <c r="K99" s="13"/>
      <c r="L99" s="13"/>
      <c r="M99" s="20"/>
      <c r="N99" s="13"/>
      <c r="O99" s="13"/>
      <c r="P99" s="13"/>
    </row>
    <row r="100" spans="1:16" ht="18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20"/>
      <c r="N100" s="13"/>
      <c r="O100" s="13"/>
      <c r="P100" s="13"/>
    </row>
    <row r="101" spans="1:16" ht="18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</sheetData>
  <mergeCells count="12">
    <mergeCell ref="L92:Q92"/>
    <mergeCell ref="L93:Q93"/>
    <mergeCell ref="A95:P95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 P20:P21 P18 P14:P16 P32 P25:P26 P23" formulaRange="1"/>
    <ignoredError sqref="D82 I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2025-08-20T13:11:14Z</cp:lastPrinted>
  <dcterms:created xsi:type="dcterms:W3CDTF">2021-07-29T18:58:50Z</dcterms:created>
  <dcterms:modified xsi:type="dcterms:W3CDTF">2026-04-17T19:56:39Z</dcterms:modified>
</cp:coreProperties>
</file>