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e.samboy\Desktop\Nueva carpeta\"/>
    </mc:Choice>
  </mc:AlternateContent>
  <xr:revisionPtr revIDLastSave="0" documentId="8_{59DC00F1-E45B-4F3B-B7FF-CEDD21939A48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RENDIMIENTO FINANC. 2024-2023" sheetId="1" r:id="rId1"/>
    <sheet name="ANEX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2" l="1"/>
  <c r="C92" i="2"/>
  <c r="D78" i="2"/>
  <c r="C78" i="2"/>
  <c r="D63" i="2"/>
  <c r="C63" i="2"/>
  <c r="D45" i="2"/>
  <c r="C45" i="2"/>
  <c r="D44" i="2"/>
  <c r="C44" i="2"/>
  <c r="D43" i="2"/>
  <c r="C43" i="2"/>
  <c r="D42" i="2"/>
  <c r="C42" i="2"/>
  <c r="D41" i="2"/>
  <c r="C41" i="2"/>
  <c r="D40" i="2"/>
  <c r="C40" i="2"/>
  <c r="C47" i="2" s="1"/>
  <c r="D32" i="2"/>
  <c r="C32" i="2"/>
  <c r="D29" i="2"/>
  <c r="D27" i="2"/>
  <c r="D19" i="2"/>
  <c r="C19" i="2"/>
  <c r="E28" i="1"/>
  <c r="D28" i="1"/>
  <c r="E18" i="1"/>
  <c r="E31" i="1" s="1"/>
  <c r="D18" i="1"/>
  <c r="D31" i="1" l="1"/>
  <c r="D47" i="2"/>
</calcChain>
</file>

<file path=xl/sharedStrings.xml><?xml version="1.0" encoding="utf-8"?>
<sst xmlns="http://schemas.openxmlformats.org/spreadsheetml/2006/main" count="76" uniqueCount="38">
  <si>
    <t>DIRECCION GENERAL DE SEGURIDAD DE TRANSITO Y TRANSPORTE TERRESTRE  DIGESETT</t>
  </si>
  <si>
    <t>ESTADO DE RENDIMIENTO FINANCIERO</t>
  </si>
  <si>
    <t>DEL PERIODO TERMINADO ENERO - JUNIO 2024 - 2023</t>
  </si>
  <si>
    <t>VALORES RD$</t>
  </si>
  <si>
    <t>INGRESOS</t>
  </si>
  <si>
    <t>TRANSFERENCIAS Y APORTES</t>
  </si>
  <si>
    <t>OTROS INGRESOS</t>
  </si>
  <si>
    <t>TOTAL INGRESOS</t>
  </si>
  <si>
    <t>GASTOS</t>
  </si>
  <si>
    <t>SUELDOS, SALARIOS Y BENEFICIOS A EMPLEADOS</t>
  </si>
  <si>
    <t>SUMINISTROS Y MATERIAL DE CONSUMO</t>
  </si>
  <si>
    <t>GASTOS DE DEPRECIACION Y AMORTIZACION</t>
  </si>
  <si>
    <t>GASTOS BANCARIOS</t>
  </si>
  <si>
    <t>TOTAL GASTOS</t>
  </si>
  <si>
    <t>RESULTADO DEL PERIODO (AHORRO/DESAHORRO)</t>
  </si>
  <si>
    <t>Lic. Ybelise A. Tejada D.</t>
  </si>
  <si>
    <t xml:space="preserve">         Lic. Ramon D. Florian Reyes</t>
  </si>
  <si>
    <t xml:space="preserve">           Contador</t>
  </si>
  <si>
    <t xml:space="preserve">      Director Admvo. y Financiero</t>
  </si>
  <si>
    <t>NOTAS ABJUNTAS ESTADO DE RENDIMIENTO FINANCIERO</t>
  </si>
  <si>
    <t>AL MES DE  JUNIO 2024-2023</t>
  </si>
  <si>
    <t>1-)</t>
  </si>
  <si>
    <t>APORTE PRESUPUESTAL DEL GOBIERNO CENTRAL</t>
  </si>
  <si>
    <t>ENERO</t>
  </si>
  <si>
    <t>FEBRERO</t>
  </si>
  <si>
    <t xml:space="preserve">MARZO </t>
  </si>
  <si>
    <t>ABRIL</t>
  </si>
  <si>
    <t>MAYO</t>
  </si>
  <si>
    <t>JUNIO</t>
  </si>
  <si>
    <t>TOTALES</t>
  </si>
  <si>
    <t>2-)</t>
  </si>
  <si>
    <t>TRANSFERENCIAS Y DONACIONES RECIBIDAS</t>
  </si>
  <si>
    <t>3-)</t>
  </si>
  <si>
    <t>4-)</t>
  </si>
  <si>
    <t>SUMINISTROS Y MATERIALES DE CONSUMO</t>
  </si>
  <si>
    <t>5-)</t>
  </si>
  <si>
    <t>6-)</t>
  </si>
  <si>
    <t>GASTOS BANCARIOS (COMISIONES)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</si>
</sst>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Border="1"/>
    <xf numFmtId="43" fontId="0" fillId="0" borderId="1" xfId="1" applyFont="1" applyBorder="1"/>
    <xf numFmtId="43" fontId="2" fillId="0" borderId="0" xfId="1" applyFont="1"/>
    <xf numFmtId="43" fontId="0" fillId="0" borderId="0" xfId="0" applyNumberFormat="1"/>
    <xf numFmtId="0" fontId="5" fillId="0" borderId="0" xfId="0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0" fontId="2" fillId="0" borderId="2" xfId="0" applyFont="1" applyBorder="1" applyAlignment="1">
      <alignment horizontal="center"/>
    </xf>
    <xf numFmtId="43" fontId="2" fillId="0" borderId="3" xfId="1" applyFont="1" applyBorder="1"/>
    <xf numFmtId="43" fontId="2" fillId="0" borderId="0" xfId="1" applyFont="1" applyBorder="1"/>
    <xf numFmtId="43" fontId="2" fillId="0" borderId="3" xfId="0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66675</xdr:rowOff>
    </xdr:from>
    <xdr:to>
      <xdr:col>3</xdr:col>
      <xdr:colOff>180975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66675"/>
          <a:ext cx="1076325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47625</xdr:rowOff>
    </xdr:from>
    <xdr:to>
      <xdr:col>5</xdr:col>
      <xdr:colOff>771525</xdr:colOff>
      <xdr:row>4</xdr:row>
      <xdr:rowOff>57150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" y="47625"/>
          <a:ext cx="40862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38"/>
  <sheetViews>
    <sheetView topLeftCell="A4" workbookViewId="0">
      <selection activeCell="B34" sqref="B34"/>
    </sheetView>
  </sheetViews>
  <sheetFormatPr baseColWidth="10" defaultRowHeight="15" x14ac:dyDescent="0.25"/>
  <cols>
    <col min="1" max="1" width="4.85546875" customWidth="1"/>
    <col min="2" max="2" width="45" customWidth="1"/>
    <col min="3" max="3" width="2.28515625" customWidth="1"/>
    <col min="4" max="4" width="16.7109375" customWidth="1"/>
    <col min="5" max="5" width="17.28515625" customWidth="1"/>
    <col min="7" max="7" width="21" customWidth="1"/>
  </cols>
  <sheetData>
    <row r="6" spans="1:7" ht="15.75" x14ac:dyDescent="0.25">
      <c r="A6" s="16" t="s">
        <v>0</v>
      </c>
      <c r="B6" s="16"/>
      <c r="C6" s="16"/>
      <c r="D6" s="16"/>
      <c r="E6" s="16"/>
    </row>
    <row r="7" spans="1:7" x14ac:dyDescent="0.25">
      <c r="A7" s="17" t="s">
        <v>1</v>
      </c>
      <c r="B7" s="17"/>
      <c r="C7" s="17"/>
      <c r="D7" s="17"/>
      <c r="E7" s="17"/>
    </row>
    <row r="8" spans="1:7" x14ac:dyDescent="0.25">
      <c r="A8" s="17" t="s">
        <v>2</v>
      </c>
      <c r="B8" s="17"/>
      <c r="C8" s="17"/>
      <c r="D8" s="17"/>
      <c r="E8" s="17"/>
    </row>
    <row r="9" spans="1:7" x14ac:dyDescent="0.25">
      <c r="A9" s="18" t="s">
        <v>3</v>
      </c>
      <c r="B9" s="18"/>
      <c r="C9" s="18"/>
      <c r="D9" s="18"/>
      <c r="E9" s="18"/>
    </row>
    <row r="12" spans="1:7" x14ac:dyDescent="0.25">
      <c r="A12" s="1"/>
      <c r="D12" s="2">
        <v>2024</v>
      </c>
      <c r="E12" s="2">
        <v>2023</v>
      </c>
    </row>
    <row r="13" spans="1:7" x14ac:dyDescent="0.25">
      <c r="B13" s="1" t="s">
        <v>4</v>
      </c>
    </row>
    <row r="15" spans="1:7" x14ac:dyDescent="0.25">
      <c r="B15" t="s">
        <v>5</v>
      </c>
      <c r="D15" s="3">
        <v>578737536.19000006</v>
      </c>
      <c r="E15" s="3">
        <v>517520830.83999997</v>
      </c>
      <c r="G15" s="3"/>
    </row>
    <row r="16" spans="1:7" x14ac:dyDescent="0.25">
      <c r="B16" t="s">
        <v>6</v>
      </c>
      <c r="D16" s="3">
        <v>2785500</v>
      </c>
      <c r="E16" s="3">
        <v>8512300</v>
      </c>
      <c r="G16" s="4"/>
    </row>
    <row r="17" spans="2:7" x14ac:dyDescent="0.25">
      <c r="D17" s="5"/>
      <c r="E17" s="5"/>
      <c r="G17" s="4"/>
    </row>
    <row r="18" spans="2:7" x14ac:dyDescent="0.25">
      <c r="B18" s="1" t="s">
        <v>7</v>
      </c>
      <c r="D18" s="6">
        <f>SUM(D15:D17)</f>
        <v>581523036.19000006</v>
      </c>
      <c r="E18" s="6">
        <f>SUM(E15:E17)</f>
        <v>526033130.83999997</v>
      </c>
      <c r="G18" s="6"/>
    </row>
    <row r="19" spans="2:7" x14ac:dyDescent="0.25">
      <c r="D19" s="3"/>
      <c r="E19" s="3"/>
    </row>
    <row r="20" spans="2:7" x14ac:dyDescent="0.25">
      <c r="D20" s="3"/>
      <c r="E20" s="3"/>
    </row>
    <row r="21" spans="2:7" x14ac:dyDescent="0.25">
      <c r="B21" s="1" t="s">
        <v>8</v>
      </c>
      <c r="D21" s="3"/>
      <c r="E21" s="3"/>
    </row>
    <row r="22" spans="2:7" x14ac:dyDescent="0.25">
      <c r="D22" s="3"/>
      <c r="E22" s="3"/>
    </row>
    <row r="23" spans="2:7" x14ac:dyDescent="0.25">
      <c r="B23" t="s">
        <v>9</v>
      </c>
      <c r="D23" s="3">
        <v>372258539.07999998</v>
      </c>
      <c r="E23" s="3">
        <v>346750078.87</v>
      </c>
    </row>
    <row r="24" spans="2:7" x14ac:dyDescent="0.25">
      <c r="B24" t="s">
        <v>10</v>
      </c>
      <c r="D24" s="3">
        <v>105348592.44</v>
      </c>
      <c r="E24" s="3">
        <v>70728468</v>
      </c>
      <c r="G24" s="7"/>
    </row>
    <row r="25" spans="2:7" x14ac:dyDescent="0.25">
      <c r="B25" t="s">
        <v>11</v>
      </c>
      <c r="D25" s="4">
        <v>28967168.09</v>
      </c>
      <c r="E25" s="4">
        <v>33063571.469999999</v>
      </c>
      <c r="G25" s="7"/>
    </row>
    <row r="26" spans="2:7" x14ac:dyDescent="0.25">
      <c r="B26" t="s">
        <v>12</v>
      </c>
      <c r="D26" s="3">
        <v>5322.8</v>
      </c>
      <c r="E26" s="3">
        <v>10038.07</v>
      </c>
    </row>
    <row r="27" spans="2:7" x14ac:dyDescent="0.25">
      <c r="D27" s="5"/>
      <c r="E27" s="5"/>
    </row>
    <row r="28" spans="2:7" x14ac:dyDescent="0.25">
      <c r="B28" s="1" t="s">
        <v>13</v>
      </c>
      <c r="D28" s="3">
        <f>SUM(D23:D27)</f>
        <v>506579622.40999997</v>
      </c>
      <c r="E28" s="3">
        <f>SUM(E23:E27)</f>
        <v>450552156.41000003</v>
      </c>
    </row>
    <row r="29" spans="2:7" x14ac:dyDescent="0.25">
      <c r="D29" s="3"/>
      <c r="E29" s="3"/>
    </row>
    <row r="30" spans="2:7" x14ac:dyDescent="0.25">
      <c r="D30" s="3"/>
      <c r="E30" s="3"/>
    </row>
    <row r="31" spans="2:7" x14ac:dyDescent="0.25">
      <c r="B31" s="1" t="s">
        <v>14</v>
      </c>
      <c r="D31" s="6">
        <f>+D18-D28</f>
        <v>74943413.780000091</v>
      </c>
      <c r="E31" s="6">
        <f>+E18-E28</f>
        <v>75480974.429999948</v>
      </c>
    </row>
    <row r="32" spans="2:7" x14ac:dyDescent="0.25">
      <c r="D32" s="3"/>
      <c r="E32" s="3"/>
    </row>
    <row r="33" spans="2:5" x14ac:dyDescent="0.25">
      <c r="D33" s="3"/>
      <c r="E33" s="3"/>
    </row>
    <row r="37" spans="2:5" x14ac:dyDescent="0.25">
      <c r="B37" s="8" t="s">
        <v>15</v>
      </c>
      <c r="C37" s="8"/>
      <c r="D37" s="9" t="s">
        <v>16</v>
      </c>
      <c r="E37" s="1"/>
    </row>
    <row r="38" spans="2:5" x14ac:dyDescent="0.25">
      <c r="B38" s="10" t="s">
        <v>17</v>
      </c>
      <c r="C38" s="10"/>
      <c r="D38" s="11" t="s">
        <v>18</v>
      </c>
    </row>
  </sheetData>
  <mergeCells count="4">
    <mergeCell ref="A6:E6"/>
    <mergeCell ref="A7:E7"/>
    <mergeCell ref="A8:E8"/>
    <mergeCell ref="A9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I93"/>
  <sheetViews>
    <sheetView tabSelected="1" workbookViewId="0">
      <selection activeCell="F29" sqref="F29"/>
    </sheetView>
  </sheetViews>
  <sheetFormatPr baseColWidth="10" defaultRowHeight="15" x14ac:dyDescent="0.25"/>
  <cols>
    <col min="3" max="4" width="17.7109375" customWidth="1"/>
    <col min="6" max="6" width="15.85546875" customWidth="1"/>
    <col min="7" max="7" width="15.140625" bestFit="1" customWidth="1"/>
    <col min="8" max="8" width="15.85546875" bestFit="1" customWidth="1"/>
    <col min="9" max="9" width="16.140625" customWidth="1"/>
  </cols>
  <sheetData>
    <row r="5" spans="1:6" x14ac:dyDescent="0.25">
      <c r="A5" s="19" t="s">
        <v>0</v>
      </c>
      <c r="B5" s="19"/>
      <c r="C5" s="19"/>
      <c r="D5" s="19"/>
      <c r="E5" s="19"/>
      <c r="F5" s="19"/>
    </row>
    <row r="6" spans="1:6" x14ac:dyDescent="0.25">
      <c r="A6" s="19" t="s">
        <v>19</v>
      </c>
      <c r="B6" s="19"/>
      <c r="C6" s="19"/>
      <c r="D6" s="19"/>
      <c r="E6" s="19"/>
      <c r="F6" s="19"/>
    </row>
    <row r="7" spans="1:6" x14ac:dyDescent="0.25">
      <c r="A7" s="19" t="s">
        <v>20</v>
      </c>
      <c r="B7" s="19"/>
      <c r="C7" s="19"/>
      <c r="D7" s="19"/>
      <c r="E7" s="19"/>
      <c r="F7" s="19"/>
    </row>
    <row r="9" spans="1:6" x14ac:dyDescent="0.25">
      <c r="A9" s="1" t="s">
        <v>21</v>
      </c>
      <c r="B9" s="1" t="s">
        <v>22</v>
      </c>
    </row>
    <row r="10" spans="1:6" x14ac:dyDescent="0.25">
      <c r="A10" s="1"/>
      <c r="B10" s="1"/>
    </row>
    <row r="11" spans="1:6" x14ac:dyDescent="0.25">
      <c r="C11" s="12">
        <v>2024</v>
      </c>
      <c r="D11" s="12">
        <v>2023</v>
      </c>
    </row>
    <row r="12" spans="1:6" x14ac:dyDescent="0.25">
      <c r="B12" t="s">
        <v>23</v>
      </c>
      <c r="C12" s="3">
        <v>68049991.900000006</v>
      </c>
      <c r="D12" s="3">
        <v>91266989.430000007</v>
      </c>
    </row>
    <row r="13" spans="1:6" x14ac:dyDescent="0.25">
      <c r="B13" t="s">
        <v>24</v>
      </c>
      <c r="C13" s="3">
        <v>101467717.34</v>
      </c>
      <c r="D13" s="3">
        <v>83096242.650000006</v>
      </c>
    </row>
    <row r="14" spans="1:6" x14ac:dyDescent="0.25">
      <c r="B14" t="s">
        <v>25</v>
      </c>
      <c r="C14" s="3">
        <v>101796824.48999999</v>
      </c>
      <c r="D14" s="3">
        <v>96049669.560000002</v>
      </c>
    </row>
    <row r="15" spans="1:6" x14ac:dyDescent="0.25">
      <c r="B15" t="s">
        <v>26</v>
      </c>
      <c r="C15" s="3">
        <v>76741492.269999996</v>
      </c>
      <c r="D15" s="3">
        <v>75713938.790000007</v>
      </c>
    </row>
    <row r="16" spans="1:6" x14ac:dyDescent="0.25">
      <c r="B16" t="s">
        <v>27</v>
      </c>
      <c r="C16" s="3">
        <v>118107951.36</v>
      </c>
      <c r="D16" s="3">
        <v>81239682.299999997</v>
      </c>
    </row>
    <row r="17" spans="1:4" x14ac:dyDescent="0.25">
      <c r="B17" t="s">
        <v>28</v>
      </c>
      <c r="C17" s="3">
        <v>112573558.83</v>
      </c>
      <c r="D17" s="3">
        <v>90154308.109999999</v>
      </c>
    </row>
    <row r="18" spans="1:4" x14ac:dyDescent="0.25">
      <c r="C18" s="3"/>
      <c r="D18" s="3"/>
    </row>
    <row r="19" spans="1:4" ht="15.75" thickBot="1" x14ac:dyDescent="0.3">
      <c r="B19" s="1" t="s">
        <v>29</v>
      </c>
      <c r="C19" s="13">
        <f>SUM(C12:C18)</f>
        <v>578737536.19000006</v>
      </c>
      <c r="D19" s="13">
        <f>SUM(D12:D18)</f>
        <v>517520830.84000003</v>
      </c>
    </row>
    <row r="20" spans="1:4" ht="15.75" thickTop="1" x14ac:dyDescent="0.25"/>
    <row r="22" spans="1:4" x14ac:dyDescent="0.25">
      <c r="A22" s="1" t="s">
        <v>30</v>
      </c>
      <c r="B22" s="1" t="s">
        <v>31</v>
      </c>
    </row>
    <row r="23" spans="1:4" x14ac:dyDescent="0.25">
      <c r="A23" s="1"/>
      <c r="B23" s="1"/>
    </row>
    <row r="24" spans="1:4" x14ac:dyDescent="0.25">
      <c r="C24" s="12">
        <v>2024</v>
      </c>
      <c r="D24" s="12">
        <v>2023</v>
      </c>
    </row>
    <row r="25" spans="1:4" x14ac:dyDescent="0.25">
      <c r="B25" t="s">
        <v>23</v>
      </c>
      <c r="C25" s="3"/>
      <c r="D25" s="3">
        <v>1570000</v>
      </c>
    </row>
    <row r="26" spans="1:4" x14ac:dyDescent="0.25">
      <c r="B26" t="s">
        <v>24</v>
      </c>
      <c r="C26" s="3"/>
      <c r="D26" s="3">
        <v>170000</v>
      </c>
    </row>
    <row r="27" spans="1:4" x14ac:dyDescent="0.25">
      <c r="B27" t="s">
        <v>25</v>
      </c>
      <c r="C27" s="3"/>
      <c r="D27" s="3">
        <f>2992300+170000</f>
        <v>3162300</v>
      </c>
    </row>
    <row r="28" spans="1:4" x14ac:dyDescent="0.25">
      <c r="B28" t="s">
        <v>26</v>
      </c>
      <c r="C28" s="3">
        <v>2785000</v>
      </c>
      <c r="D28" s="3">
        <v>170000</v>
      </c>
    </row>
    <row r="29" spans="1:4" x14ac:dyDescent="0.25">
      <c r="B29" t="s">
        <v>27</v>
      </c>
      <c r="C29" s="3">
        <v>500</v>
      </c>
      <c r="D29" s="3">
        <f>3000000+170000+100000</f>
        <v>3270000</v>
      </c>
    </row>
    <row r="30" spans="1:4" x14ac:dyDescent="0.25">
      <c r="B30" t="s">
        <v>28</v>
      </c>
      <c r="C30" s="3"/>
      <c r="D30" s="3">
        <v>170000</v>
      </c>
    </row>
    <row r="31" spans="1:4" x14ac:dyDescent="0.25">
      <c r="C31" s="3"/>
      <c r="D31" s="3"/>
    </row>
    <row r="32" spans="1:4" ht="15.75" thickBot="1" x14ac:dyDescent="0.3">
      <c r="B32" s="1" t="s">
        <v>29</v>
      </c>
      <c r="C32" s="13">
        <f>SUM(C25:C31)</f>
        <v>2785500</v>
      </c>
      <c r="D32" s="13">
        <f>SUM(D25:D31)</f>
        <v>8512300</v>
      </c>
    </row>
    <row r="33" spans="1:9" ht="15.75" thickTop="1" x14ac:dyDescent="0.25"/>
    <row r="34" spans="1:9" ht="11.25" customHeight="1" x14ac:dyDescent="0.25"/>
    <row r="35" spans="1:9" ht="11.25" customHeight="1" x14ac:dyDescent="0.25"/>
    <row r="36" spans="1:9" x14ac:dyDescent="0.25">
      <c r="A36" s="1" t="s">
        <v>32</v>
      </c>
      <c r="B36" s="1" t="s">
        <v>9</v>
      </c>
      <c r="C36" s="1"/>
      <c r="D36" s="1"/>
    </row>
    <row r="38" spans="1:9" x14ac:dyDescent="0.25">
      <c r="C38" s="12">
        <v>2024</v>
      </c>
      <c r="D38" s="12">
        <v>2023</v>
      </c>
    </row>
    <row r="39" spans="1:9" ht="12.75" customHeight="1" x14ac:dyDescent="0.25">
      <c r="C39" s="2"/>
      <c r="D39" s="2"/>
      <c r="H39" s="3"/>
      <c r="I39" s="3"/>
    </row>
    <row r="40" spans="1:9" x14ac:dyDescent="0.25">
      <c r="B40" t="s">
        <v>23</v>
      </c>
      <c r="C40" s="3">
        <f>57983943.18+1985000</f>
        <v>59968943.18</v>
      </c>
      <c r="D40" s="3">
        <f>64186599.65-4410437.98</f>
        <v>59776161.670000002</v>
      </c>
      <c r="F40" s="7"/>
      <c r="G40" s="7"/>
      <c r="H40" s="3"/>
      <c r="I40" s="3"/>
    </row>
    <row r="41" spans="1:9" x14ac:dyDescent="0.25">
      <c r="B41" t="s">
        <v>24</v>
      </c>
      <c r="C41" s="3">
        <f>58209058.18+1985000</f>
        <v>60194058.18</v>
      </c>
      <c r="D41" s="3">
        <f>64306782.54-4376338.02</f>
        <v>59930444.519999996</v>
      </c>
      <c r="F41" s="7"/>
      <c r="G41" s="7"/>
      <c r="H41" s="3"/>
      <c r="I41" s="3"/>
    </row>
    <row r="42" spans="1:9" x14ac:dyDescent="0.25">
      <c r="B42" t="s">
        <v>25</v>
      </c>
      <c r="C42" s="3">
        <f>58993023.18+1985000</f>
        <v>60978023.18</v>
      </c>
      <c r="D42" s="3">
        <f>64245564.98-4413573.31</f>
        <v>59831991.669999994</v>
      </c>
      <c r="F42" s="7"/>
      <c r="G42" s="7"/>
      <c r="H42" s="3"/>
      <c r="I42" s="3"/>
    </row>
    <row r="43" spans="1:9" x14ac:dyDescent="0.25">
      <c r="B43" t="s">
        <v>26</v>
      </c>
      <c r="C43" s="3">
        <f>61158313.18+1985000</f>
        <v>63143313.18</v>
      </c>
      <c r="D43" s="3">
        <f>63880580.61-4392713.94</f>
        <v>59487866.670000002</v>
      </c>
      <c r="F43" s="7"/>
      <c r="G43" s="7"/>
      <c r="H43" s="3"/>
      <c r="I43" s="3"/>
    </row>
    <row r="44" spans="1:9" x14ac:dyDescent="0.25">
      <c r="B44" t="s">
        <v>27</v>
      </c>
      <c r="C44" s="3">
        <f>61768338.18+2135000</f>
        <v>63903338.18</v>
      </c>
      <c r="D44" s="3">
        <f>64258774.05-4417567.38</f>
        <v>59841206.669999994</v>
      </c>
      <c r="F44" s="7"/>
      <c r="G44" s="7"/>
      <c r="H44" s="3"/>
      <c r="I44" s="3"/>
    </row>
    <row r="45" spans="1:9" x14ac:dyDescent="0.25">
      <c r="B45" t="s">
        <v>28</v>
      </c>
      <c r="C45" s="3">
        <f>61860863.18+2210000</f>
        <v>64070863.18</v>
      </c>
      <c r="D45" s="3">
        <f>64204455.22-4412048.55</f>
        <v>59792406.670000002</v>
      </c>
      <c r="F45" s="7"/>
      <c r="G45" s="7"/>
      <c r="H45" s="3"/>
      <c r="I45" s="3"/>
    </row>
    <row r="46" spans="1:9" x14ac:dyDescent="0.25">
      <c r="C46" s="3"/>
      <c r="D46" s="3"/>
      <c r="F46" s="3"/>
      <c r="G46" s="7"/>
      <c r="H46" s="3"/>
    </row>
    <row r="47" spans="1:9" ht="15.75" thickBot="1" x14ac:dyDescent="0.3">
      <c r="B47" s="1" t="s">
        <v>29</v>
      </c>
      <c r="C47" s="13">
        <f>SUM(C40:C46)</f>
        <v>372258539.07999998</v>
      </c>
      <c r="D47" s="13">
        <f>SUM(D40:D46)</f>
        <v>358660077.87</v>
      </c>
    </row>
    <row r="48" spans="1:9" ht="15.75" thickTop="1" x14ac:dyDescent="0.25"/>
    <row r="50" spans="1:8" ht="10.5" customHeight="1" x14ac:dyDescent="0.25"/>
    <row r="52" spans="1:8" x14ac:dyDescent="0.25">
      <c r="A52" s="1" t="s">
        <v>33</v>
      </c>
      <c r="B52" s="1" t="s">
        <v>34</v>
      </c>
      <c r="C52" s="1"/>
      <c r="D52" s="1"/>
      <c r="E52" s="1"/>
    </row>
    <row r="54" spans="1:8" x14ac:dyDescent="0.25">
      <c r="C54" s="12">
        <v>2024</v>
      </c>
      <c r="D54" s="12">
        <v>2023</v>
      </c>
    </row>
    <row r="55" spans="1:8" x14ac:dyDescent="0.25">
      <c r="C55" s="2"/>
      <c r="D55" s="2"/>
    </row>
    <row r="56" spans="1:8" x14ac:dyDescent="0.25">
      <c r="B56" t="s">
        <v>23</v>
      </c>
      <c r="C56" s="3">
        <v>0</v>
      </c>
      <c r="D56" s="3">
        <v>1543000</v>
      </c>
      <c r="F56" s="3"/>
    </row>
    <row r="57" spans="1:8" x14ac:dyDescent="0.25">
      <c r="B57" t="s">
        <v>24</v>
      </c>
      <c r="C57" s="3">
        <v>6111454.5800000001</v>
      </c>
      <c r="D57" s="3">
        <v>9928219.4800000004</v>
      </c>
      <c r="F57" s="3"/>
      <c r="G57" s="7"/>
    </row>
    <row r="58" spans="1:8" x14ac:dyDescent="0.25">
      <c r="B58" t="s">
        <v>25</v>
      </c>
      <c r="C58" s="3">
        <v>18288470.899999999</v>
      </c>
      <c r="D58" s="3">
        <v>18528551.460000001</v>
      </c>
      <c r="F58" s="3"/>
    </row>
    <row r="59" spans="1:8" x14ac:dyDescent="0.25">
      <c r="B59" t="s">
        <v>26</v>
      </c>
      <c r="C59" s="3">
        <v>4858017.9000000004</v>
      </c>
      <c r="D59" s="3">
        <v>6029108.5</v>
      </c>
      <c r="F59" s="3"/>
    </row>
    <row r="60" spans="1:8" x14ac:dyDescent="0.25">
      <c r="B60" t="s">
        <v>27</v>
      </c>
      <c r="C60" s="3">
        <v>41475532.68</v>
      </c>
      <c r="D60" s="3">
        <v>13048629.08</v>
      </c>
      <c r="F60" s="3"/>
    </row>
    <row r="61" spans="1:8" x14ac:dyDescent="0.25">
      <c r="B61" t="s">
        <v>28</v>
      </c>
      <c r="C61" s="3">
        <v>34615116.380000003</v>
      </c>
      <c r="D61" s="3">
        <v>21650960.48</v>
      </c>
      <c r="F61" s="3"/>
    </row>
    <row r="62" spans="1:8" x14ac:dyDescent="0.25">
      <c r="C62" s="3"/>
      <c r="F62" s="3"/>
      <c r="H62" s="7"/>
    </row>
    <row r="63" spans="1:8" ht="15.75" thickBot="1" x14ac:dyDescent="0.3">
      <c r="B63" s="1" t="s">
        <v>29</v>
      </c>
      <c r="C63" s="13">
        <f>SUM(C56:C62)</f>
        <v>105348592.44</v>
      </c>
      <c r="D63" s="13">
        <f>SUM(D56:D62)</f>
        <v>70728469</v>
      </c>
      <c r="F63" s="14"/>
    </row>
    <row r="64" spans="1:8" ht="15.75" thickTop="1" x14ac:dyDescent="0.25">
      <c r="H64" s="7"/>
    </row>
    <row r="65" spans="1:7" x14ac:dyDescent="0.25">
      <c r="C65" s="3"/>
    </row>
    <row r="66" spans="1:7" x14ac:dyDescent="0.25">
      <c r="G66" s="7"/>
    </row>
    <row r="67" spans="1:7" x14ac:dyDescent="0.25">
      <c r="A67" s="1" t="s">
        <v>35</v>
      </c>
      <c r="B67" s="1" t="s">
        <v>11</v>
      </c>
      <c r="C67" s="1"/>
      <c r="D67" s="1"/>
    </row>
    <row r="69" spans="1:7" x14ac:dyDescent="0.25">
      <c r="C69" s="12">
        <v>2024</v>
      </c>
      <c r="D69" s="12">
        <v>2023</v>
      </c>
    </row>
    <row r="70" spans="1:7" x14ac:dyDescent="0.25">
      <c r="C70" s="2"/>
      <c r="D70" s="2"/>
    </row>
    <row r="71" spans="1:7" x14ac:dyDescent="0.25">
      <c r="B71" t="s">
        <v>23</v>
      </c>
      <c r="C71" s="3">
        <v>4956999.13</v>
      </c>
      <c r="D71" s="3">
        <v>5797574.3700000001</v>
      </c>
    </row>
    <row r="72" spans="1:7" x14ac:dyDescent="0.25">
      <c r="B72" t="s">
        <v>24</v>
      </c>
      <c r="C72" s="3">
        <v>4882502.6900000004</v>
      </c>
      <c r="D72" s="3">
        <v>5718781.0800000001</v>
      </c>
    </row>
    <row r="73" spans="1:7" x14ac:dyDescent="0.25">
      <c r="B73" t="s">
        <v>25</v>
      </c>
      <c r="C73" s="3">
        <v>4802521.08</v>
      </c>
      <c r="D73" s="3">
        <v>5611418.1799999997</v>
      </c>
      <c r="F73" s="7"/>
    </row>
    <row r="74" spans="1:7" x14ac:dyDescent="0.25">
      <c r="B74" t="s">
        <v>26</v>
      </c>
      <c r="C74" s="3">
        <v>4716751.28</v>
      </c>
      <c r="D74" s="3">
        <v>5551057.2699999996</v>
      </c>
    </row>
    <row r="75" spans="1:7" x14ac:dyDescent="0.25">
      <c r="B75" t="s">
        <v>27</v>
      </c>
      <c r="C75" s="3">
        <v>4634537.3899999997</v>
      </c>
      <c r="D75" s="3">
        <v>5447421.4699999997</v>
      </c>
    </row>
    <row r="76" spans="1:7" x14ac:dyDescent="0.25">
      <c r="B76" t="s">
        <v>28</v>
      </c>
      <c r="C76" s="3">
        <v>4973856.5199999996</v>
      </c>
      <c r="D76" s="3">
        <v>4937319.0999999996</v>
      </c>
    </row>
    <row r="77" spans="1:7" ht="9.75" customHeight="1" x14ac:dyDescent="0.25">
      <c r="C77" s="3"/>
    </row>
    <row r="78" spans="1:7" ht="15.75" thickBot="1" x14ac:dyDescent="0.3">
      <c r="B78" s="1" t="s">
        <v>29</v>
      </c>
      <c r="C78" s="13">
        <f>SUM(C71:C77)</f>
        <v>28967168.09</v>
      </c>
      <c r="D78" s="15">
        <f>SUM(D71:D77)</f>
        <v>33063571.469999999</v>
      </c>
    </row>
    <row r="79" spans="1:7" ht="15.75" thickTop="1" x14ac:dyDescent="0.25">
      <c r="D79" s="7"/>
    </row>
    <row r="81" spans="1:4" x14ac:dyDescent="0.25">
      <c r="A81" s="1" t="s">
        <v>36</v>
      </c>
      <c r="B81" s="1" t="s">
        <v>37</v>
      </c>
      <c r="C81" s="1"/>
    </row>
    <row r="82" spans="1:4" x14ac:dyDescent="0.25">
      <c r="A82" s="1"/>
      <c r="B82" s="1"/>
      <c r="C82" s="1"/>
    </row>
    <row r="83" spans="1:4" x14ac:dyDescent="0.25">
      <c r="C83" s="12">
        <v>2024</v>
      </c>
      <c r="D83" s="12">
        <v>2022</v>
      </c>
    </row>
    <row r="84" spans="1:4" x14ac:dyDescent="0.25">
      <c r="C84" s="2"/>
      <c r="D84" s="2"/>
    </row>
    <row r="85" spans="1:4" x14ac:dyDescent="0.25">
      <c r="B85" t="s">
        <v>23</v>
      </c>
      <c r="C85" s="3">
        <v>683.24</v>
      </c>
      <c r="D85" s="3">
        <v>1662.55</v>
      </c>
    </row>
    <row r="86" spans="1:4" x14ac:dyDescent="0.25">
      <c r="B86" t="s">
        <v>24</v>
      </c>
      <c r="C86" s="3">
        <v>769.5</v>
      </c>
      <c r="D86" s="3">
        <v>834.79</v>
      </c>
    </row>
    <row r="87" spans="1:4" x14ac:dyDescent="0.25">
      <c r="B87" t="s">
        <v>25</v>
      </c>
      <c r="C87" s="3">
        <v>1003.39</v>
      </c>
      <c r="D87" s="3">
        <v>3202.17</v>
      </c>
    </row>
    <row r="88" spans="1:4" x14ac:dyDescent="0.25">
      <c r="B88" t="s">
        <v>26</v>
      </c>
      <c r="C88" s="3">
        <v>1120.05</v>
      </c>
      <c r="D88" s="3">
        <v>655.83</v>
      </c>
    </row>
    <row r="89" spans="1:4" x14ac:dyDescent="0.25">
      <c r="B89" t="s">
        <v>27</v>
      </c>
      <c r="C89" s="3">
        <v>1337.47</v>
      </c>
      <c r="D89" s="3">
        <v>3308.78</v>
      </c>
    </row>
    <row r="90" spans="1:4" x14ac:dyDescent="0.25">
      <c r="B90" t="s">
        <v>28</v>
      </c>
      <c r="C90" s="3">
        <v>409.15</v>
      </c>
      <c r="D90" s="3">
        <v>373.95</v>
      </c>
    </row>
    <row r="91" spans="1:4" ht="9.75" customHeight="1" x14ac:dyDescent="0.25">
      <c r="C91" s="3"/>
      <c r="D91" s="3"/>
    </row>
    <row r="92" spans="1:4" ht="15.75" thickBot="1" x14ac:dyDescent="0.3">
      <c r="B92" s="1" t="s">
        <v>29</v>
      </c>
      <c r="C92" s="13">
        <f>SUM(C85:C91)</f>
        <v>5322.8</v>
      </c>
      <c r="D92" s="13">
        <f>SUM(D85:D91)</f>
        <v>10038.070000000002</v>
      </c>
    </row>
    <row r="93" spans="1:4" ht="15.75" thickTop="1" x14ac:dyDescent="0.25"/>
  </sheetData>
  <mergeCells count="3">
    <mergeCell ref="A5:F5"/>
    <mergeCell ref="A6:F6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RENDIMIENTO FINANC. 2024-2023</vt:lpstr>
      <vt:lpstr>ANEXOS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Estela Samboy Lora</cp:lastModifiedBy>
  <dcterms:created xsi:type="dcterms:W3CDTF">2024-07-18T15:14:36Z</dcterms:created>
  <dcterms:modified xsi:type="dcterms:W3CDTF">2024-07-19T00:28:37Z</dcterms:modified>
</cp:coreProperties>
</file>