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l.medrano\Desktop\EJECUCIONES\EJECUCION 2025\"/>
    </mc:Choice>
  </mc:AlternateContent>
  <xr:revisionPtr revIDLastSave="0" documentId="13_ncr:1_{7FA7D5CE-AD37-4ADB-870D-B613FA6759C0}" xr6:coauthVersionLast="47" xr6:coauthVersionMax="47" xr10:uidLastSave="{00000000-0000-0000-0000-000000000000}"/>
  <bookViews>
    <workbookView xWindow="-120" yWindow="-120" windowWidth="29040" windowHeight="15840" tabRatio="523" xr2:uid="{00000000-000D-0000-FFFF-FFFF00000000}"/>
  </bookViews>
  <sheets>
    <sheet name="P2 Presupuesto Aprobado-Ejec 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4" i="2" l="1"/>
  <c r="P24" i="2"/>
  <c r="P54" i="2"/>
  <c r="P59" i="2"/>
  <c r="P58" i="2"/>
  <c r="P31" i="2"/>
  <c r="P30" i="2"/>
  <c r="P29" i="2"/>
  <c r="P28" i="2"/>
  <c r="P27" i="2"/>
  <c r="P26" i="2"/>
  <c r="P15" i="2"/>
  <c r="P16" i="2"/>
  <c r="P17" i="2"/>
  <c r="H84" i="2"/>
  <c r="G84" i="2" l="1"/>
  <c r="P11" i="2"/>
  <c r="P14" i="2"/>
  <c r="P18" i="2"/>
  <c r="P20" i="2"/>
  <c r="P21" i="2"/>
  <c r="P22" i="2"/>
  <c r="P23" i="2"/>
  <c r="P25" i="2"/>
  <c r="P32" i="2"/>
  <c r="P34" i="2"/>
  <c r="P53" i="2"/>
  <c r="P55" i="2"/>
  <c r="P62" i="2"/>
  <c r="P10" i="2"/>
  <c r="P9" i="2"/>
  <c r="J84" i="2"/>
  <c r="D84" i="2" l="1"/>
  <c r="C84" i="2" l="1"/>
  <c r="O84" i="2" l="1"/>
  <c r="M84" i="2" l="1"/>
  <c r="L84" i="2" l="1"/>
  <c r="K84" i="2" l="1"/>
  <c r="I84" i="2" l="1"/>
  <c r="F84" i="2" l="1"/>
  <c r="E84" i="2" l="1"/>
  <c r="B84" i="2" l="1"/>
  <c r="P84" i="2" l="1"/>
  <c r="A3" i="2" l="1"/>
  <c r="A5" i="2" l="1"/>
</calcChain>
</file>

<file path=xl/sharedStrings.xml><?xml version="1.0" encoding="utf-8"?>
<sst xmlns="http://schemas.openxmlformats.org/spreadsheetml/2006/main" count="198" uniqueCount="105">
  <si>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</si>
  <si>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</si>
  <si>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</si>
  <si>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</si>
  <si>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</si>
  <si>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</si>
  <si>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</si>
  <si>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</si>
  <si>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</si>
  <si>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</si>
  <si>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</si>
  <si>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</si>
  <si>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</si>
  <si>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</si>
  <si>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</si>
  <si>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</si>
  <si>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</si>
  <si>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</si>
  <si>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</si>
  <si>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</si>
  <si>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</si>
  <si>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</si>
  <si>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</si>
  <si>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</si>
  <si>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</si>
  <si>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</si>
  <si>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</si>
  <si>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</si>
  <si>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</si>
  <si>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</si>
  <si>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</si>
  <si>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</si>
  <si>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</si>
  <si>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</si>
  <si>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</si>
  <si>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</si>
  <si>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</si>
  <si>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</si>
  <si>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</si>
  <si>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</si>
  <si>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</si>
  <si>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</si>
  <si>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</si>
  <si>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</si>
  <si>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</si>
  <si>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</si>
  <si>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</si>
  <si>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</si>
  <si>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</si>
  <si>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</si>
  <si>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</si>
  <si>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</si>
  <si>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</si>
  <si>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</si>
  <si>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</si>
  <si>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</si>
  <si>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</si>
  <si>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</si>
  <si>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</si>
  <si>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</si>
  <si>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</si>
  <si>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</si>
  <si>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</si>
  <si>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</si>
  <si>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</si>
  <si>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</si>
  <si>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</si>
  <si>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</si>
  <si>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</si>
  <si>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</si>
  <si>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</si>
  <si>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</si>
  <si>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</si>
  <si>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</si>
  <si>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</si>
  <si>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</si>
  <si>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</si>
  <si>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</si>
  <si>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</si>
  <si>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</si>
  <si>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</si>
  <si>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</si>
  <si>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</si>
  <si>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</si>
  <si>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</si>
  <si>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</si>
  <si>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</si>
  <si>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</si>
  <si>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</si>
  <si>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Modificado</t>
  </si>
  <si>
    <t>Presupuesto Aprobado</t>
  </si>
  <si>
    <t>POLICIA NACIONAL</t>
  </si>
  <si>
    <t xml:space="preserve">        MINISTERIO DE INTERIOR Y POLICIA</t>
  </si>
  <si>
    <t>-</t>
  </si>
  <si>
    <t xml:space="preserve"> </t>
  </si>
  <si>
    <t>Ejecucion de Gastos y Aplicaciones Financieras Correspondiente al Año 2025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</si>
  <si>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DIR ADMTVO Y FINANCIERO, DIGESETT.</t>
  </si>
  <si>
    <t xml:space="preserve">                                                          </t>
  </si>
  <si>
    <t xml:space="preserve">2DO. TTE. P.N.    </t>
  </si>
  <si>
    <t>ENC. DEPARTAMENTO DE PRESUPUESTO, DIGESETT.</t>
  </si>
  <si>
    <t>2.2.7 - SERVICIOS DE CONSERVACIÓN, REPARACIONES MENORES E INSTALACIONES TEMPORALES.</t>
  </si>
  <si>
    <t>DIRECTOR ADMINISTRATIVO Y FINANCIERO-DIGESETT</t>
  </si>
  <si>
    <t>Lic. DAVID MINAYA PEÑA,</t>
  </si>
  <si>
    <t xml:space="preserve">LIC. LEOVIGILDO MEDRANO CASTILLO,   </t>
  </si>
  <si>
    <t>Fuente: [SIGEF] Fecha de imputación: hasta el [01] de [11] del [2025]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</si>
</sst>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 Bold"/>
      <family val="2"/>
    </font>
    <font>
      <b/>
      <sz val="14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 Bold"/>
      <family val="2"/>
    </font>
    <font>
      <b/>
      <sz val="14"/>
      <name val="Arial Bold"/>
      <family val="2"/>
    </font>
    <font>
      <sz val="14"/>
      <name val="Arial Bold"/>
    </font>
    <font>
      <sz val="14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9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0" fillId="0" borderId="9" xfId="0" applyBorder="1"/>
    <xf numFmtId="164" fontId="0" fillId="0" borderId="0" xfId="0" applyNumberFormat="1"/>
    <xf numFmtId="0" fontId="8" fillId="0" borderId="0" xfId="0" applyFont="1" applyAlignment="1">
      <alignment horizontal="left" indent="1"/>
    </xf>
    <xf numFmtId="4" fontId="8" fillId="0" borderId="0" xfId="0" applyNumberFormat="1" applyFont="1"/>
    <xf numFmtId="0" fontId="5" fillId="0" borderId="0" xfId="0" applyFont="1" applyAlignment="1">
      <alignment horizontal="left" indent="2"/>
    </xf>
    <xf numFmtId="4" fontId="5" fillId="0" borderId="0" xfId="0" applyNumberFormat="1" applyFont="1"/>
    <xf numFmtId="4" fontId="6" fillId="3" borderId="0" xfId="0" applyNumberFormat="1" applyFont="1" applyFill="1" applyAlignment="1">
      <alignment horizontal="right" wrapText="1"/>
    </xf>
    <xf numFmtId="4" fontId="6" fillId="3" borderId="0" xfId="0" applyNumberFormat="1" applyFont="1" applyFill="1" applyAlignment="1">
      <alignment wrapText="1"/>
    </xf>
    <xf numFmtId="4" fontId="10" fillId="0" borderId="0" xfId="0" applyNumberFormat="1" applyFont="1" applyAlignment="1">
      <alignment horizontal="right"/>
    </xf>
    <xf numFmtId="4" fontId="9" fillId="3" borderId="0" xfId="0" applyNumberFormat="1" applyFont="1" applyFill="1" applyAlignment="1">
      <alignment horizontal="right" wrapText="1"/>
    </xf>
    <xf numFmtId="0" fontId="5" fillId="0" borderId="0" xfId="0" applyFont="1"/>
    <xf numFmtId="4" fontId="9" fillId="3" borderId="0" xfId="0" applyNumberFormat="1" applyFont="1" applyFill="1" applyAlignment="1">
      <alignment wrapText="1"/>
    </xf>
    <xf numFmtId="164" fontId="5" fillId="0" borderId="0" xfId="1" applyFont="1"/>
    <xf numFmtId="164" fontId="8" fillId="0" borderId="0" xfId="0" applyNumberFormat="1" applyFont="1"/>
    <xf numFmtId="4" fontId="6" fillId="5" borderId="0" xfId="0" applyNumberFormat="1" applyFont="1" applyFill="1" applyAlignment="1">
      <alignment horizontal="right" wrapText="1"/>
    </xf>
    <xf numFmtId="4" fontId="6" fillId="5" borderId="0" xfId="0" applyNumberFormat="1" applyFont="1" applyFill="1" applyAlignment="1">
      <alignment wrapText="1"/>
    </xf>
    <xf numFmtId="43" fontId="5" fillId="0" borderId="0" xfId="0" applyNumberFormat="1" applyFont="1"/>
    <xf numFmtId="164" fontId="5" fillId="0" borderId="0" xfId="0" applyNumberFormat="1" applyFont="1"/>
    <xf numFmtId="164" fontId="9" fillId="5" borderId="0" xfId="1" applyFont="1" applyFill="1" applyBorder="1" applyAlignment="1">
      <alignment horizontal="right"/>
    </xf>
    <xf numFmtId="164" fontId="9" fillId="5" borderId="0" xfId="1" applyFont="1" applyFill="1" applyBorder="1"/>
    <xf numFmtId="0" fontId="8" fillId="0" borderId="0" xfId="0" applyFont="1" applyAlignment="1">
      <alignment horizontal="left"/>
    </xf>
    <xf numFmtId="0" fontId="5" fillId="0" borderId="0" xfId="0" applyFont="1" applyAlignment="1">
      <alignment vertical="center" wrapText="1"/>
    </xf>
    <xf numFmtId="0" fontId="6" fillId="3" borderId="0" xfId="0" applyFont="1" applyFill="1" applyAlignment="1">
      <alignment vertical="center" wrapText="1"/>
    </xf>
    <xf numFmtId="4" fontId="11" fillId="0" borderId="0" xfId="0" applyNumberFormat="1" applyFont="1" applyAlignment="1">
      <alignment horizontal="right"/>
    </xf>
    <xf numFmtId="4" fontId="12" fillId="3" borderId="0" xfId="1" applyNumberFormat="1" applyFont="1" applyFill="1" applyBorder="1" applyAlignment="1">
      <alignment wrapText="1"/>
    </xf>
    <xf numFmtId="4" fontId="12" fillId="0" borderId="0" xfId="0" applyNumberFormat="1" applyFont="1"/>
    <xf numFmtId="4" fontId="13" fillId="0" borderId="0" xfId="0" applyNumberFormat="1" applyFont="1"/>
    <xf numFmtId="4" fontId="14" fillId="0" borderId="0" xfId="0" applyNumberFormat="1" applyFont="1" applyAlignment="1">
      <alignment horizontal="right"/>
    </xf>
    <xf numFmtId="4" fontId="15" fillId="3" borderId="0" xfId="1" applyNumberFormat="1" applyFont="1" applyFill="1" applyBorder="1" applyAlignment="1">
      <alignment wrapText="1"/>
    </xf>
    <xf numFmtId="4" fontId="16" fillId="0" borderId="0" xfId="0" applyNumberFormat="1" applyFont="1"/>
    <xf numFmtId="4" fontId="15" fillId="0" borderId="0" xfId="0" applyNumberFormat="1" applyFont="1"/>
    <xf numFmtId="4" fontId="15" fillId="3" borderId="0" xfId="0" applyNumberFormat="1" applyFont="1" applyFill="1" applyAlignment="1">
      <alignment horizontal="right" wrapText="1"/>
    </xf>
    <xf numFmtId="4" fontId="15" fillId="3" borderId="0" xfId="0" applyNumberFormat="1" applyFont="1" applyFill="1" applyAlignment="1">
      <alignment wrapText="1"/>
    </xf>
    <xf numFmtId="4" fontId="17" fillId="0" borderId="0" xfId="0" applyNumberFormat="1" applyFont="1" applyAlignment="1">
      <alignment horizontal="right"/>
    </xf>
    <xf numFmtId="4" fontId="12" fillId="3" borderId="0" xfId="0" applyNumberFormat="1" applyFont="1" applyFill="1" applyAlignment="1">
      <alignment horizontal="right" wrapText="1"/>
    </xf>
    <xf numFmtId="0" fontId="16" fillId="0" borderId="0" xfId="0" applyFont="1"/>
    <xf numFmtId="4" fontId="16" fillId="0" borderId="0" xfId="0" applyNumberFormat="1" applyFont="1" applyAlignment="1">
      <alignment horizontal="right"/>
    </xf>
    <xf numFmtId="4" fontId="15" fillId="0" borderId="0" xfId="0" applyNumberFormat="1" applyFont="1" applyAlignment="1">
      <alignment wrapText="1"/>
    </xf>
    <xf numFmtId="4" fontId="12" fillId="3" borderId="0" xfId="0" applyNumberFormat="1" applyFont="1" applyFill="1" applyAlignment="1">
      <alignment wrapText="1"/>
    </xf>
    <xf numFmtId="164" fontId="13" fillId="0" borderId="0" xfId="1" applyFont="1"/>
    <xf numFmtId="164" fontId="16" fillId="0" borderId="0" xfId="1" applyFont="1"/>
    <xf numFmtId="4" fontId="18" fillId="0" borderId="0" xfId="0" applyNumberFormat="1" applyFont="1" applyAlignment="1">
      <alignment horizontal="right"/>
    </xf>
    <xf numFmtId="4" fontId="12" fillId="0" borderId="0" xfId="0" applyNumberFormat="1" applyFont="1" applyAlignment="1">
      <alignment wrapText="1"/>
    </xf>
    <xf numFmtId="4" fontId="19" fillId="0" borderId="0" xfId="0" applyNumberFormat="1" applyFont="1" applyAlignment="1">
      <alignment horizontal="right"/>
    </xf>
    <xf numFmtId="2" fontId="15" fillId="0" borderId="0" xfId="0" applyNumberFormat="1" applyFont="1"/>
    <xf numFmtId="164" fontId="15" fillId="0" borderId="0" xfId="1" applyFont="1" applyFill="1"/>
    <xf numFmtId="164" fontId="15" fillId="3" borderId="0" xfId="1" applyFont="1" applyFill="1" applyBorder="1" applyAlignment="1">
      <alignment wrapText="1"/>
    </xf>
    <xf numFmtId="0" fontId="12" fillId="5" borderId="2" xfId="0" applyFont="1" applyFill="1" applyBorder="1" applyAlignment="1">
      <alignment vertical="center"/>
    </xf>
    <xf numFmtId="164" fontId="13" fillId="5" borderId="2" xfId="1" applyFont="1" applyFill="1" applyBorder="1"/>
    <xf numFmtId="4" fontId="13" fillId="5" borderId="2" xfId="1" applyNumberFormat="1" applyFont="1" applyFill="1" applyBorder="1"/>
    <xf numFmtId="164" fontId="13" fillId="5" borderId="2" xfId="1" applyFont="1" applyFill="1" applyBorder="1" applyAlignment="1">
      <alignment horizontal="right"/>
    </xf>
    <xf numFmtId="164" fontId="16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/>
    <xf numFmtId="0" fontId="16" fillId="0" borderId="0" xfId="0" applyFont="1" applyAlignment="1">
      <alignment horizontal="center"/>
    </xf>
    <xf numFmtId="43" fontId="16" fillId="0" borderId="0" xfId="0" applyNumberFormat="1" applyFont="1"/>
    <xf numFmtId="0" fontId="21" fillId="4" borderId="3" xfId="0" applyFont="1" applyFill="1" applyBorder="1" applyAlignment="1">
      <alignment horizontal="center"/>
    </xf>
    <xf numFmtId="0" fontId="21" fillId="4" borderId="7" xfId="0" applyFont="1" applyFill="1" applyBorder="1" applyAlignment="1">
      <alignment horizontal="center"/>
    </xf>
    <xf numFmtId="0" fontId="13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 wrapText="1"/>
    </xf>
    <xf numFmtId="0" fontId="21" fillId="4" borderId="10" xfId="0" applyFont="1" applyFill="1" applyBorder="1" applyAlignment="1">
      <alignment horizontal="center"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4" fillId="0" borderId="5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center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0" fillId="0" borderId="5" xfId="0" applyFont="1" applyBorder="1" applyAlignment="1">
      <alignment horizontal="center" vertical="top" wrapText="1" readingOrder="1"/>
    </xf>
    <xf numFmtId="0" fontId="20" fillId="0" borderId="0" xfId="0" applyFont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1323975</xdr:colOff>
      <xdr:row>0</xdr:row>
      <xdr:rowOff>0</xdr:rowOff>
    </xdr:from>
    <xdr:to>
      <xdr:col>0</xdr:col>
      <xdr:colOff>2200275</xdr:colOff>
      <xdr:row>4</xdr:row>
      <xdr:rowOff>114300</xdr:rowOff>
    </xdr:to>
    <xdr:pic>
      <xdr:nvPicPr>
        <xdr:cNvPr id="18" name="Imagen 17" descr="Resultado de imagen para logo policia nacional rd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" y="0"/>
          <a:ext cx="876300" cy="1028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676276</xdr:colOff>
      <xdr:row>0</xdr:row>
      <xdr:rowOff>0</xdr:rowOff>
    </xdr:from>
    <xdr:to>
      <xdr:col>15</xdr:col>
      <xdr:colOff>1038225</xdr:colOff>
      <xdr:row>4</xdr:row>
      <xdr:rowOff>142875</xdr:rowOff>
    </xdr:to>
    <xdr:pic>
      <xdr:nvPicPr>
        <xdr:cNvPr id="20" name="Imagen 19" descr="C:\Users\joan\Desktop\f3ad4a234535b69ec9bf916a25462992_L.jp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93401" y="0"/>
          <a:ext cx="1209674" cy="1057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.medrano/Desktop/EJECUCION%202021/libre%20aseso%20a%20la%20informacion%20ejecucion%20presupuestaria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</sheetNames>
    <sheetDataSet>
      <sheetData sheetId="0">
        <row r="2">
          <cell r="A2" t="str">
            <v>DIRECCION GENERAL DE SEGURIDAD DE TRÁNSITO Y TRASPORTE TERRESTRE (DIGESETT)</v>
          </cell>
        </row>
        <row r="4">
          <cell r="A4" t="str">
            <v>EN RD$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03"/>
  <sheetViews>
    <sheetView showGridLines="0" tabSelected="1" topLeftCell="E76" zoomScaleNormal="100" workbookViewId="0">
      <selection activeCell="N90" sqref="N90"/>
    </sheetView>
  </sheetViews>
  <sheetFormatPr baseColWidth="10" defaultColWidth="11.42578125" defaultRowHeight="18" customHeight="1"/>
  <cols>
    <col min="1" max="1" width="100.140625" customWidth="1"/>
    <col min="2" max="2" width="23.85546875" customWidth="1"/>
    <col min="3" max="3" width="23.42578125" bestFit="1" customWidth="1"/>
    <col min="4" max="4" width="19.28515625" bestFit="1" customWidth="1"/>
    <col min="5" max="5" width="19.5703125" bestFit="1" customWidth="1"/>
    <col min="6" max="12" width="21" bestFit="1" customWidth="1"/>
    <col min="13" max="14" width="21" customWidth="1"/>
    <col min="15" max="15" width="12.7109375" customWidth="1"/>
    <col min="16" max="16" width="23.28515625" bestFit="1" customWidth="1"/>
    <col min="17" max="17" width="14" customWidth="1"/>
    <col min="18" max="18" width="15.140625" bestFit="1" customWidth="1"/>
  </cols>
  <sheetData>
    <row r="1" spans="1:17" ht="18" customHeight="1">
      <c r="A1" s="67" t="s">
        <v>92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</row>
    <row r="2" spans="1:17" ht="18" customHeight="1">
      <c r="A2" s="68" t="s">
        <v>91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</row>
    <row r="3" spans="1:17" ht="18" customHeight="1">
      <c r="A3" s="70" t="str">
        <f>[1]Hoja1!A2</f>
        <v>DIRECCION GENERAL DE SEGURIDAD DE TRÁNSITO Y TRASPORTE TERRESTRE (DIGESETT)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</row>
    <row r="4" spans="1:17" ht="18" customHeight="1">
      <c r="A4" s="75" t="s">
        <v>95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</row>
    <row r="5" spans="1:17" ht="18" customHeight="1">
      <c r="A5" s="77" t="str">
        <f>[1]Hoja1!A4</f>
        <v>EN RD$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</row>
    <row r="6" spans="1:17" s="13" customFormat="1" ht="18" customHeight="1">
      <c r="A6" s="72" t="s">
        <v>65</v>
      </c>
      <c r="B6" s="73" t="s">
        <v>90</v>
      </c>
      <c r="C6" s="73" t="s">
        <v>89</v>
      </c>
      <c r="D6" s="64" t="s">
        <v>88</v>
      </c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6"/>
    </row>
    <row r="7" spans="1:17" s="13" customFormat="1" ht="27" customHeight="1">
      <c r="A7" s="72"/>
      <c r="B7" s="74"/>
      <c r="C7" s="74"/>
      <c r="D7" s="59" t="s">
        <v>76</v>
      </c>
      <c r="E7" s="59" t="s">
        <v>77</v>
      </c>
      <c r="F7" s="59" t="s">
        <v>78</v>
      </c>
      <c r="G7" s="59" t="s">
        <v>79</v>
      </c>
      <c r="H7" s="60" t="s">
        <v>80</v>
      </c>
      <c r="I7" s="59" t="s">
        <v>81</v>
      </c>
      <c r="J7" s="60" t="s">
        <v>82</v>
      </c>
      <c r="K7" s="59" t="s">
        <v>83</v>
      </c>
      <c r="L7" s="59" t="s">
        <v>84</v>
      </c>
      <c r="M7" s="59" t="s">
        <v>85</v>
      </c>
      <c r="N7" s="59" t="s">
        <v>86</v>
      </c>
      <c r="O7" s="60" t="s">
        <v>87</v>
      </c>
      <c r="P7" s="59" t="s">
        <v>75</v>
      </c>
    </row>
    <row r="8" spans="1:17" ht="24.95" customHeight="1">
      <c r="A8" s="1" t="s">
        <v>0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7" ht="24.95" customHeight="1">
      <c r="A9" s="5" t="s">
        <v>1</v>
      </c>
      <c r="B9" s="26">
        <v>989174340</v>
      </c>
      <c r="C9" s="26">
        <v>1034885940</v>
      </c>
      <c r="D9" s="27">
        <v>74911662.560000002</v>
      </c>
      <c r="E9" s="27">
        <v>75790176.069999993</v>
      </c>
      <c r="F9" s="27">
        <v>75147691.170000002</v>
      </c>
      <c r="G9" s="27">
        <v>74024700.579999998</v>
      </c>
      <c r="H9" s="27">
        <v>76414988.719999999</v>
      </c>
      <c r="I9" s="27">
        <v>76610611.230000004</v>
      </c>
      <c r="J9" s="27">
        <v>84181543.650000006</v>
      </c>
      <c r="K9" s="27">
        <v>84211204.489999995</v>
      </c>
      <c r="L9" s="28">
        <v>84701662.019999996</v>
      </c>
      <c r="M9" s="27">
        <v>84481407.480000004</v>
      </c>
      <c r="N9" s="27">
        <v>156142191.80000001</v>
      </c>
      <c r="O9" s="27"/>
      <c r="P9" s="29">
        <f>SUM(D9:O9)</f>
        <v>946617839.76999998</v>
      </c>
    </row>
    <row r="10" spans="1:17" ht="24.95" customHeight="1">
      <c r="A10" s="7" t="s">
        <v>2</v>
      </c>
      <c r="B10" s="30">
        <v>930437647</v>
      </c>
      <c r="C10" s="30">
        <v>966738948.09000003</v>
      </c>
      <c r="D10" s="31">
        <v>69734483.180000007</v>
      </c>
      <c r="E10" s="31">
        <v>70083303.180000007</v>
      </c>
      <c r="F10" s="32">
        <v>69967238.180000007</v>
      </c>
      <c r="G10" s="33">
        <v>69012673.640000001</v>
      </c>
      <c r="H10" s="31">
        <v>71250738.140000001</v>
      </c>
      <c r="I10" s="31">
        <v>71430660.489999995</v>
      </c>
      <c r="J10" s="31">
        <v>78508126.810000002</v>
      </c>
      <c r="K10" s="31">
        <v>78546610.489999995</v>
      </c>
      <c r="L10" s="32">
        <v>79031860.150000006</v>
      </c>
      <c r="M10" s="31">
        <v>78814847.189999998</v>
      </c>
      <c r="N10" s="31">
        <v>150467099.49000001</v>
      </c>
      <c r="O10" s="31"/>
      <c r="P10" s="32">
        <f>SUM(D10:O10)</f>
        <v>886847640.94000006</v>
      </c>
    </row>
    <row r="11" spans="1:17" ht="24.95" customHeight="1">
      <c r="A11" s="7" t="s">
        <v>3</v>
      </c>
      <c r="B11" s="30">
        <v>3000000</v>
      </c>
      <c r="C11" s="30">
        <v>3000000</v>
      </c>
      <c r="D11" s="34"/>
      <c r="E11" s="35">
        <v>500000</v>
      </c>
      <c r="F11" s="35"/>
      <c r="G11" s="35"/>
      <c r="H11" s="34"/>
      <c r="I11" s="35"/>
      <c r="J11" s="35"/>
      <c r="K11" s="35"/>
      <c r="L11" s="33"/>
      <c r="M11" s="35"/>
      <c r="N11" s="35"/>
      <c r="O11" s="35"/>
      <c r="P11" s="32">
        <f t="shared" ref="P11:P62" si="0">SUM(D11:O11)</f>
        <v>500000</v>
      </c>
    </row>
    <row r="12" spans="1:17" ht="24.95" customHeight="1">
      <c r="A12" s="7" t="s">
        <v>4</v>
      </c>
      <c r="B12" s="36" t="s">
        <v>93</v>
      </c>
      <c r="C12" s="36" t="s">
        <v>93</v>
      </c>
      <c r="D12" s="34"/>
      <c r="E12" s="35"/>
      <c r="F12" s="35"/>
      <c r="G12" s="35"/>
      <c r="H12" s="37"/>
      <c r="I12" s="35"/>
      <c r="J12" s="35"/>
      <c r="K12" s="35"/>
      <c r="L12" s="33"/>
      <c r="M12" s="38"/>
      <c r="N12" s="38"/>
      <c r="O12" s="38"/>
      <c r="P12" s="32"/>
      <c r="Q12" s="3"/>
    </row>
    <row r="13" spans="1:17" ht="24.95" customHeight="1">
      <c r="A13" s="7" t="s">
        <v>5</v>
      </c>
      <c r="B13" s="36" t="s">
        <v>93</v>
      </c>
      <c r="C13" s="36" t="s">
        <v>93</v>
      </c>
      <c r="D13" s="34"/>
      <c r="E13" s="35"/>
      <c r="F13" s="35"/>
      <c r="G13" s="35"/>
      <c r="H13" s="39"/>
      <c r="I13" s="35"/>
      <c r="J13" s="35"/>
      <c r="K13" s="35"/>
      <c r="L13" s="40"/>
      <c r="M13" s="38"/>
      <c r="N13" s="38"/>
      <c r="O13" s="38"/>
      <c r="P13" s="29"/>
    </row>
    <row r="14" spans="1:17" ht="24.95" customHeight="1">
      <c r="A14" s="7" t="s">
        <v>6</v>
      </c>
      <c r="B14" s="30">
        <v>55736693</v>
      </c>
      <c r="C14" s="30">
        <v>65146991.909999996</v>
      </c>
      <c r="D14" s="35">
        <v>5177179.38</v>
      </c>
      <c r="E14" s="35">
        <v>5206872.8899999997</v>
      </c>
      <c r="F14" s="32">
        <v>5180452.99</v>
      </c>
      <c r="G14" s="33">
        <v>5012026.9400000004</v>
      </c>
      <c r="H14" s="35">
        <v>5164250.58</v>
      </c>
      <c r="I14" s="35">
        <v>5179950.74</v>
      </c>
      <c r="J14" s="35">
        <v>5673416.8399999999</v>
      </c>
      <c r="K14" s="35">
        <v>5664594</v>
      </c>
      <c r="L14" s="40">
        <v>5669801.8700000001</v>
      </c>
      <c r="M14" s="35">
        <v>5666560.29</v>
      </c>
      <c r="N14" s="35">
        <v>5675092.3099999996</v>
      </c>
      <c r="O14" s="35"/>
      <c r="P14" s="32">
        <f t="shared" si="0"/>
        <v>59270198.829999998</v>
      </c>
    </row>
    <row r="15" spans="1:17" ht="24.95" customHeight="1">
      <c r="A15" s="5" t="s">
        <v>7</v>
      </c>
      <c r="B15" s="26">
        <v>124995944</v>
      </c>
      <c r="C15" s="26">
        <v>148162454.59999999</v>
      </c>
      <c r="D15" s="41">
        <v>28335816.879999999</v>
      </c>
      <c r="E15" s="41">
        <v>4525788.9400000004</v>
      </c>
      <c r="F15" s="41">
        <v>10495628.99</v>
      </c>
      <c r="G15" s="41">
        <v>10035957.9</v>
      </c>
      <c r="H15" s="41">
        <v>7554957.04</v>
      </c>
      <c r="I15" s="41">
        <v>11582750.619999999</v>
      </c>
      <c r="J15" s="41">
        <v>13756925.5</v>
      </c>
      <c r="K15" s="41">
        <v>8170896.5899999999</v>
      </c>
      <c r="L15" s="28">
        <v>11530007.93</v>
      </c>
      <c r="M15" s="42">
        <v>7480776.0899999999</v>
      </c>
      <c r="N15" s="42">
        <v>11116494.01</v>
      </c>
      <c r="O15" s="41"/>
      <c r="P15" s="29">
        <f t="shared" si="0"/>
        <v>124586000.49000002</v>
      </c>
    </row>
    <row r="16" spans="1:17" ht="24.95" customHeight="1">
      <c r="A16" s="7" t="s">
        <v>8</v>
      </c>
      <c r="B16" s="30">
        <v>40118495</v>
      </c>
      <c r="C16" s="30">
        <v>48089761</v>
      </c>
      <c r="D16" s="35">
        <v>3857462.78</v>
      </c>
      <c r="E16" s="35">
        <v>3604324.95</v>
      </c>
      <c r="F16" s="32">
        <v>3329968.41</v>
      </c>
      <c r="G16" s="33">
        <v>3336614.06</v>
      </c>
      <c r="H16" s="35">
        <v>4533018.3600000003</v>
      </c>
      <c r="I16" s="35">
        <v>3680409.59</v>
      </c>
      <c r="J16" s="35">
        <v>5627083.6600000001</v>
      </c>
      <c r="K16" s="35">
        <v>3086331.02</v>
      </c>
      <c r="L16" s="33">
        <v>6169542.2300000004</v>
      </c>
      <c r="M16" s="35">
        <v>3890527.95</v>
      </c>
      <c r="N16" s="35">
        <v>4594176.71</v>
      </c>
      <c r="O16" s="35"/>
      <c r="P16" s="32">
        <f t="shared" si="0"/>
        <v>45709459.720000006</v>
      </c>
    </row>
    <row r="17" spans="1:16" ht="24.95" customHeight="1">
      <c r="A17" s="7" t="s">
        <v>9</v>
      </c>
      <c r="B17" s="30">
        <v>1159580</v>
      </c>
      <c r="C17" s="30">
        <v>3076924.54</v>
      </c>
      <c r="D17" s="34"/>
      <c r="E17" s="35"/>
      <c r="F17" s="32">
        <v>158120</v>
      </c>
      <c r="G17" s="35"/>
      <c r="H17" s="39"/>
      <c r="I17" s="35">
        <v>1499544</v>
      </c>
      <c r="J17" s="35"/>
      <c r="K17" s="35">
        <v>248074.94</v>
      </c>
      <c r="L17" s="40"/>
      <c r="M17" s="35">
        <v>87320</v>
      </c>
      <c r="N17" s="35">
        <v>100890</v>
      </c>
      <c r="O17" s="43"/>
      <c r="P17" s="32">
        <f t="shared" si="0"/>
        <v>2093948.94</v>
      </c>
    </row>
    <row r="18" spans="1:16" ht="24.95" customHeight="1">
      <c r="A18" s="7" t="s">
        <v>10</v>
      </c>
      <c r="B18" s="30">
        <v>8000000</v>
      </c>
      <c r="C18" s="30">
        <v>12000000</v>
      </c>
      <c r="D18" s="34">
        <v>895000</v>
      </c>
      <c r="E18" s="35"/>
      <c r="F18" s="32"/>
      <c r="G18" s="35">
        <v>5672395</v>
      </c>
      <c r="H18" s="35">
        <v>140800</v>
      </c>
      <c r="I18" s="35"/>
      <c r="J18" s="35">
        <v>307050</v>
      </c>
      <c r="K18" s="35">
        <v>49850</v>
      </c>
      <c r="L18" s="33"/>
      <c r="M18" s="35">
        <v>170550</v>
      </c>
      <c r="N18" s="35">
        <v>484650</v>
      </c>
      <c r="O18" s="43"/>
      <c r="P18" s="32">
        <f t="shared" si="0"/>
        <v>7720295</v>
      </c>
    </row>
    <row r="19" spans="1:16" ht="24.95" customHeight="1">
      <c r="A19" s="7" t="s">
        <v>11</v>
      </c>
      <c r="B19" s="36" t="s">
        <v>93</v>
      </c>
      <c r="C19" s="36" t="s">
        <v>93</v>
      </c>
      <c r="D19" s="34"/>
      <c r="E19" s="35"/>
      <c r="F19" s="35"/>
      <c r="G19" s="35"/>
      <c r="H19" s="39"/>
      <c r="I19" s="35"/>
      <c r="J19" s="35"/>
      <c r="K19" s="35"/>
      <c r="L19" s="40"/>
      <c r="M19" s="38"/>
      <c r="N19" s="35"/>
      <c r="O19" s="38"/>
      <c r="P19" s="29"/>
    </row>
    <row r="20" spans="1:16" ht="24.95" customHeight="1">
      <c r="A20" s="7" t="s">
        <v>12</v>
      </c>
      <c r="B20" s="30">
        <v>19509824</v>
      </c>
      <c r="C20" s="30">
        <v>17247669.66</v>
      </c>
      <c r="D20" s="35">
        <v>1083354.1000000001</v>
      </c>
      <c r="E20" s="35">
        <v>886063.99</v>
      </c>
      <c r="F20" s="32">
        <v>1261178.8400000001</v>
      </c>
      <c r="G20" s="33">
        <v>1026948.84</v>
      </c>
      <c r="H20" s="35">
        <v>969351.15</v>
      </c>
      <c r="I20" s="35">
        <v>822979.83</v>
      </c>
      <c r="J20" s="35">
        <v>2495482.7400000002</v>
      </c>
      <c r="K20" s="35">
        <v>566562.27</v>
      </c>
      <c r="L20" s="40">
        <v>1031169.85</v>
      </c>
      <c r="M20" s="35">
        <v>1113108.6000000001</v>
      </c>
      <c r="N20" s="35">
        <v>2469637.71</v>
      </c>
      <c r="O20" s="35"/>
      <c r="P20" s="32">
        <f t="shared" si="0"/>
        <v>13725837.920000002</v>
      </c>
    </row>
    <row r="21" spans="1:16" ht="24.95" customHeight="1">
      <c r="A21" s="7" t="s">
        <v>13</v>
      </c>
      <c r="B21" s="30">
        <v>27008045</v>
      </c>
      <c r="C21" s="30">
        <v>23156190.460000001</v>
      </c>
      <c r="D21" s="34">
        <v>22500000</v>
      </c>
      <c r="E21" s="35"/>
      <c r="F21" s="35"/>
      <c r="G21" s="35"/>
      <c r="H21" s="37"/>
      <c r="I21" s="35"/>
      <c r="J21" s="35">
        <v>52815.43</v>
      </c>
      <c r="K21" s="35">
        <v>603375</v>
      </c>
      <c r="L21" s="40"/>
      <c r="M21" s="32">
        <v>1859269.51</v>
      </c>
      <c r="N21" s="43"/>
      <c r="O21" s="43"/>
      <c r="P21" s="32">
        <f t="shared" si="0"/>
        <v>25015459.940000001</v>
      </c>
    </row>
    <row r="22" spans="1:16" ht="24.75" customHeight="1">
      <c r="A22" s="7" t="s">
        <v>100</v>
      </c>
      <c r="B22" s="30">
        <v>27000000</v>
      </c>
      <c r="C22" s="30">
        <v>39259408.939999998</v>
      </c>
      <c r="D22" s="34"/>
      <c r="E22" s="35"/>
      <c r="F22" s="32">
        <v>5566361.7400000002</v>
      </c>
      <c r="G22" s="35"/>
      <c r="H22" s="39">
        <v>1911787.53</v>
      </c>
      <c r="I22" s="35">
        <v>5579817.4000000004</v>
      </c>
      <c r="J22" s="35">
        <v>4894493.6500000004</v>
      </c>
      <c r="K22" s="35">
        <v>3408203.36</v>
      </c>
      <c r="L22" s="40">
        <v>4279735.8499999996</v>
      </c>
      <c r="M22" s="35"/>
      <c r="N22" s="43">
        <v>2322139.9900000002</v>
      </c>
      <c r="O22" s="43"/>
      <c r="P22" s="32">
        <f t="shared" si="0"/>
        <v>27962539.520000003</v>
      </c>
    </row>
    <row r="23" spans="1:16" ht="24.95" customHeight="1">
      <c r="A23" s="7" t="s">
        <v>14</v>
      </c>
      <c r="B23" s="30">
        <v>2200000</v>
      </c>
      <c r="C23" s="30">
        <v>4058500</v>
      </c>
      <c r="D23" s="34"/>
      <c r="E23" s="35">
        <v>35400</v>
      </c>
      <c r="F23" s="35">
        <v>180000</v>
      </c>
      <c r="G23" s="33"/>
      <c r="H23" s="34"/>
      <c r="I23" s="35"/>
      <c r="J23" s="35">
        <v>380000.02</v>
      </c>
      <c r="K23" s="35">
        <v>208500</v>
      </c>
      <c r="L23" s="40">
        <v>49560</v>
      </c>
      <c r="M23" s="35">
        <v>360000.03</v>
      </c>
      <c r="N23" s="35">
        <v>120000</v>
      </c>
      <c r="O23" s="43"/>
      <c r="P23" s="32">
        <f t="shared" si="0"/>
        <v>1333460.05</v>
      </c>
    </row>
    <row r="24" spans="1:16" ht="24.95" customHeight="1">
      <c r="A24" s="7" t="s">
        <v>15</v>
      </c>
      <c r="B24" s="44" t="s">
        <v>93</v>
      </c>
      <c r="C24" s="30">
        <v>1274000</v>
      </c>
      <c r="D24" s="34"/>
      <c r="E24" s="35"/>
      <c r="F24" s="35"/>
      <c r="G24" s="35"/>
      <c r="H24" s="39"/>
      <c r="I24" s="35"/>
      <c r="J24" s="35"/>
      <c r="K24" s="35"/>
      <c r="L24" s="40"/>
      <c r="M24" s="38"/>
      <c r="N24" s="35">
        <v>1024999.61</v>
      </c>
      <c r="O24" s="38"/>
      <c r="P24" s="32">
        <f>SUM(N24:O24)</f>
        <v>1024999.61</v>
      </c>
    </row>
    <row r="25" spans="1:16" ht="24.95" customHeight="1">
      <c r="A25" s="5" t="s">
        <v>16</v>
      </c>
      <c r="B25" s="26">
        <v>282536022</v>
      </c>
      <c r="C25" s="26">
        <v>301244620.87</v>
      </c>
      <c r="D25" s="37"/>
      <c r="E25" s="41">
        <v>2145090</v>
      </c>
      <c r="F25" s="41">
        <v>17973232.5</v>
      </c>
      <c r="G25" s="41">
        <v>14843163.529999999</v>
      </c>
      <c r="H25" s="41">
        <v>30934787.359999999</v>
      </c>
      <c r="I25" s="41">
        <v>32625522.199999999</v>
      </c>
      <c r="J25" s="41">
        <v>10965820.08</v>
      </c>
      <c r="K25" s="41">
        <v>15748819.73</v>
      </c>
      <c r="L25" s="45">
        <v>17192457.370000001</v>
      </c>
      <c r="M25" s="41">
        <v>29988132.359999999</v>
      </c>
      <c r="N25" s="41">
        <v>18605626.100000001</v>
      </c>
      <c r="O25" s="42"/>
      <c r="P25" s="29">
        <f t="shared" si="0"/>
        <v>191022651.22999999</v>
      </c>
    </row>
    <row r="26" spans="1:16" ht="24.95" customHeight="1">
      <c r="A26" s="7" t="s">
        <v>17</v>
      </c>
      <c r="B26" s="30">
        <v>42000000</v>
      </c>
      <c r="C26" s="30">
        <v>39513854.43</v>
      </c>
      <c r="D26" s="34"/>
      <c r="E26" s="35">
        <v>100740</v>
      </c>
      <c r="F26" s="32"/>
      <c r="G26" s="33"/>
      <c r="H26" s="35">
        <v>149130</v>
      </c>
      <c r="I26" s="35">
        <v>4162785.72</v>
      </c>
      <c r="J26" s="35">
        <v>1790080.15</v>
      </c>
      <c r="K26" s="35">
        <v>2194304.75</v>
      </c>
      <c r="L26" s="40">
        <v>3305599.58</v>
      </c>
      <c r="M26" s="35">
        <v>1468441.25</v>
      </c>
      <c r="N26" s="35">
        <v>2998302.19</v>
      </c>
      <c r="O26" s="43"/>
      <c r="P26" s="32">
        <f t="shared" ref="P26:P31" si="1">SUM(D26:O26)</f>
        <v>16169383.640000001</v>
      </c>
    </row>
    <row r="27" spans="1:16" ht="24.95" customHeight="1">
      <c r="A27" s="7" t="s">
        <v>18</v>
      </c>
      <c r="B27" s="30">
        <v>38645525</v>
      </c>
      <c r="C27" s="30">
        <v>50750147.710000001</v>
      </c>
      <c r="D27" s="34"/>
      <c r="E27" s="35"/>
      <c r="F27" s="35">
        <v>1836080</v>
      </c>
      <c r="G27" s="35">
        <v>8496</v>
      </c>
      <c r="H27" s="39">
        <v>6088345.7599999998</v>
      </c>
      <c r="I27" s="35">
        <v>7499050.4500000002</v>
      </c>
      <c r="J27" s="35"/>
      <c r="K27" s="35"/>
      <c r="L27" s="40"/>
      <c r="M27" s="35"/>
      <c r="N27" s="35">
        <v>5790378</v>
      </c>
      <c r="O27" s="43"/>
      <c r="P27" s="32">
        <f t="shared" si="1"/>
        <v>21222350.210000001</v>
      </c>
    </row>
    <row r="28" spans="1:16" ht="24.95" customHeight="1">
      <c r="A28" s="7" t="s">
        <v>19</v>
      </c>
      <c r="B28" s="30">
        <v>3222800</v>
      </c>
      <c r="C28" s="30">
        <v>2605019.5</v>
      </c>
      <c r="D28" s="34"/>
      <c r="E28" s="35"/>
      <c r="F28" s="35"/>
      <c r="G28" s="35">
        <v>944000</v>
      </c>
      <c r="H28" s="34">
        <v>100592.64</v>
      </c>
      <c r="I28" s="35"/>
      <c r="J28" s="35"/>
      <c r="K28" s="35">
        <v>1130687.8</v>
      </c>
      <c r="L28" s="40">
        <v>20000</v>
      </c>
      <c r="M28" s="35"/>
      <c r="N28" s="43"/>
      <c r="O28" s="43"/>
      <c r="P28" s="32">
        <f t="shared" si="1"/>
        <v>2195280.44</v>
      </c>
    </row>
    <row r="29" spans="1:16" ht="24.95" customHeight="1">
      <c r="A29" s="7" t="s">
        <v>20</v>
      </c>
      <c r="B29" s="44" t="s">
        <v>93</v>
      </c>
      <c r="C29" s="46">
        <v>482055.7</v>
      </c>
      <c r="D29" s="34"/>
      <c r="E29" s="35"/>
      <c r="F29" s="35"/>
      <c r="G29" s="35"/>
      <c r="H29" s="39"/>
      <c r="I29" s="35">
        <v>482055.28</v>
      </c>
      <c r="J29" s="35"/>
      <c r="K29" s="35"/>
      <c r="L29" s="40"/>
      <c r="M29" s="35"/>
      <c r="N29" s="43"/>
      <c r="O29" s="38"/>
      <c r="P29" s="32">
        <f t="shared" si="1"/>
        <v>482055.28</v>
      </c>
    </row>
    <row r="30" spans="1:16" ht="24.95" customHeight="1">
      <c r="A30" s="7" t="s">
        <v>21</v>
      </c>
      <c r="B30" s="30">
        <v>19550000</v>
      </c>
      <c r="C30" s="30">
        <v>14226638.58</v>
      </c>
      <c r="D30" s="34"/>
      <c r="E30" s="35"/>
      <c r="F30" s="35"/>
      <c r="G30" s="35">
        <v>212164</v>
      </c>
      <c r="H30" s="34"/>
      <c r="I30" s="35">
        <v>2883390.18</v>
      </c>
      <c r="J30" s="35">
        <v>2711881.68</v>
      </c>
      <c r="K30" s="35"/>
      <c r="L30" s="32"/>
      <c r="M30" s="35">
        <v>5378684.4800000004</v>
      </c>
      <c r="N30" s="35"/>
      <c r="O30" s="43"/>
      <c r="P30" s="32">
        <f t="shared" si="1"/>
        <v>11186120.34</v>
      </c>
    </row>
    <row r="31" spans="1:16" ht="24.95" customHeight="1">
      <c r="A31" s="7" t="s">
        <v>22</v>
      </c>
      <c r="B31" s="30" t="s">
        <v>93</v>
      </c>
      <c r="C31" s="30">
        <v>5066515.13</v>
      </c>
      <c r="D31" s="34"/>
      <c r="E31" s="35"/>
      <c r="F31" s="32"/>
      <c r="G31" s="35">
        <v>10252.120000000001</v>
      </c>
      <c r="H31" s="39">
        <v>24320</v>
      </c>
      <c r="I31" s="35"/>
      <c r="J31" s="35">
        <v>24780</v>
      </c>
      <c r="K31" s="35">
        <v>559183.91</v>
      </c>
      <c r="L31" s="40">
        <v>-4130</v>
      </c>
      <c r="M31" s="35"/>
      <c r="N31" s="35">
        <v>1366666.96</v>
      </c>
      <c r="O31" s="43"/>
      <c r="P31" s="32">
        <f t="shared" si="1"/>
        <v>1981072.99</v>
      </c>
    </row>
    <row r="32" spans="1:16" ht="24.95" customHeight="1">
      <c r="A32" s="7" t="s">
        <v>23</v>
      </c>
      <c r="B32" s="30">
        <v>105880450</v>
      </c>
      <c r="C32" s="30">
        <v>114247529.18000001</v>
      </c>
      <c r="D32" s="34"/>
      <c r="E32" s="35"/>
      <c r="F32" s="32">
        <v>13793154.99</v>
      </c>
      <c r="G32" s="33">
        <v>12859007</v>
      </c>
      <c r="H32" s="35">
        <v>10378481.390000001</v>
      </c>
      <c r="I32" s="35">
        <v>14700000</v>
      </c>
      <c r="J32" s="35">
        <v>3838106.3</v>
      </c>
      <c r="K32" s="35">
        <v>8366404.7999999998</v>
      </c>
      <c r="L32" s="40">
        <v>8350370.2400000002</v>
      </c>
      <c r="M32" s="35">
        <v>12011027.15</v>
      </c>
      <c r="N32" s="35">
        <v>8358310</v>
      </c>
      <c r="O32" s="35"/>
      <c r="P32" s="32">
        <f t="shared" si="0"/>
        <v>92654861.870000005</v>
      </c>
    </row>
    <row r="33" spans="1:16" ht="24.95" customHeight="1">
      <c r="A33" s="7" t="s">
        <v>24</v>
      </c>
      <c r="B33" s="44" t="s">
        <v>93</v>
      </c>
      <c r="C33" s="44" t="s">
        <v>93</v>
      </c>
      <c r="D33" s="34"/>
      <c r="E33" s="35"/>
      <c r="F33" s="35"/>
      <c r="G33" s="35"/>
      <c r="H33" s="39"/>
      <c r="I33" s="35"/>
      <c r="J33" s="35"/>
      <c r="K33" s="35"/>
      <c r="L33" s="47"/>
      <c r="M33" s="38"/>
      <c r="N33" s="38"/>
      <c r="O33" s="38"/>
      <c r="P33" s="29"/>
    </row>
    <row r="34" spans="1:16" ht="24.95" customHeight="1">
      <c r="A34" s="7" t="s">
        <v>25</v>
      </c>
      <c r="B34" s="30">
        <v>73237247</v>
      </c>
      <c r="C34" s="30">
        <v>74352860.640000001</v>
      </c>
      <c r="D34" s="34"/>
      <c r="E34" s="35">
        <v>2044350</v>
      </c>
      <c r="F34" s="32">
        <v>2343997.5099999998</v>
      </c>
      <c r="G34" s="33">
        <v>809244.41</v>
      </c>
      <c r="H34" s="35">
        <v>14193917.119999999</v>
      </c>
      <c r="I34" s="35">
        <v>2898240.57</v>
      </c>
      <c r="J34" s="35">
        <v>2600971.9500000002</v>
      </c>
      <c r="K34" s="35">
        <v>3415638.47</v>
      </c>
      <c r="L34" s="48">
        <v>5520617.5499999998</v>
      </c>
      <c r="M34" s="35">
        <v>11129979.48</v>
      </c>
      <c r="N34" s="35">
        <v>91968.95</v>
      </c>
      <c r="O34" s="35"/>
      <c r="P34" s="32">
        <f t="shared" si="0"/>
        <v>45048926.010000005</v>
      </c>
    </row>
    <row r="35" spans="1:16" ht="24.95" customHeight="1">
      <c r="A35" s="5" t="s">
        <v>26</v>
      </c>
      <c r="B35" s="26" t="s">
        <v>93</v>
      </c>
      <c r="C35" s="26" t="s">
        <v>93</v>
      </c>
      <c r="D35" s="34"/>
      <c r="E35" s="35"/>
      <c r="F35" s="35"/>
      <c r="G35" s="35"/>
      <c r="H35" s="37"/>
      <c r="I35" s="35"/>
      <c r="J35" s="35"/>
      <c r="K35" s="35"/>
      <c r="L35" s="47"/>
      <c r="M35" s="38"/>
      <c r="N35" s="35"/>
      <c r="O35" s="38"/>
      <c r="P35" s="29"/>
    </row>
    <row r="36" spans="1:16" ht="24.95" customHeight="1">
      <c r="A36" s="7" t="s">
        <v>27</v>
      </c>
      <c r="B36" s="30" t="s">
        <v>93</v>
      </c>
      <c r="C36" s="30" t="s">
        <v>93</v>
      </c>
      <c r="D36" s="34"/>
      <c r="E36" s="35"/>
      <c r="F36" s="35"/>
      <c r="G36" s="35"/>
      <c r="H36" s="34"/>
      <c r="I36" s="35"/>
      <c r="J36" s="35"/>
      <c r="K36" s="35"/>
      <c r="L36" s="47"/>
      <c r="M36" s="38"/>
      <c r="N36" s="38"/>
      <c r="O36" s="38"/>
      <c r="P36" s="32"/>
    </row>
    <row r="37" spans="1:16" ht="24.95" customHeight="1">
      <c r="A37" s="7" t="s">
        <v>28</v>
      </c>
      <c r="B37" s="36" t="s">
        <v>93</v>
      </c>
      <c r="C37" s="36" t="s">
        <v>93</v>
      </c>
      <c r="D37" s="34"/>
      <c r="E37" s="35"/>
      <c r="F37" s="35"/>
      <c r="G37" s="35"/>
      <c r="H37" s="34"/>
      <c r="I37" s="35"/>
      <c r="J37" s="35"/>
      <c r="K37" s="35"/>
      <c r="L37" s="47"/>
      <c r="M37" s="38"/>
      <c r="N37" s="38"/>
      <c r="O37" s="38"/>
      <c r="P37" s="29"/>
    </row>
    <row r="38" spans="1:16" ht="24.95" customHeight="1">
      <c r="A38" s="7" t="s">
        <v>29</v>
      </c>
      <c r="B38" s="36" t="s">
        <v>93</v>
      </c>
      <c r="C38" s="36" t="s">
        <v>93</v>
      </c>
      <c r="D38" s="34"/>
      <c r="E38" s="35"/>
      <c r="F38" s="35"/>
      <c r="G38" s="35"/>
      <c r="H38" s="37"/>
      <c r="I38" s="35"/>
      <c r="J38" s="35"/>
      <c r="K38" s="35"/>
      <c r="L38" s="47"/>
      <c r="M38" s="38"/>
      <c r="N38" s="38"/>
      <c r="O38" s="38"/>
      <c r="P38" s="32"/>
    </row>
    <row r="39" spans="1:16" ht="24.95" customHeight="1">
      <c r="A39" s="7" t="s">
        <v>30</v>
      </c>
      <c r="B39" s="36" t="s">
        <v>93</v>
      </c>
      <c r="C39" s="36" t="s">
        <v>93</v>
      </c>
      <c r="D39" s="34"/>
      <c r="E39" s="35"/>
      <c r="F39" s="35"/>
      <c r="G39" s="35"/>
      <c r="H39" s="34"/>
      <c r="I39" s="35"/>
      <c r="J39" s="35"/>
      <c r="K39" s="35"/>
      <c r="L39" s="38"/>
      <c r="M39" s="38"/>
      <c r="N39" s="38"/>
      <c r="O39" s="38"/>
      <c r="P39" s="29"/>
    </row>
    <row r="40" spans="1:16" ht="24.95" customHeight="1">
      <c r="A40" s="7" t="s">
        <v>31</v>
      </c>
      <c r="B40" s="36" t="s">
        <v>93</v>
      </c>
      <c r="C40" s="36" t="s">
        <v>93</v>
      </c>
      <c r="D40" s="34"/>
      <c r="E40" s="35"/>
      <c r="F40" s="35"/>
      <c r="G40" s="35"/>
      <c r="H40" s="34"/>
      <c r="I40" s="35"/>
      <c r="J40" s="35"/>
      <c r="K40" s="35"/>
      <c r="L40" s="38"/>
      <c r="M40" s="38"/>
      <c r="N40" s="38"/>
      <c r="O40" s="38"/>
      <c r="P40" s="32"/>
    </row>
    <row r="41" spans="1:16" ht="24.95" customHeight="1">
      <c r="A41" s="7" t="s">
        <v>32</v>
      </c>
      <c r="B41" s="36" t="s">
        <v>93</v>
      </c>
      <c r="C41" s="36" t="s">
        <v>93</v>
      </c>
      <c r="D41" s="34"/>
      <c r="E41" s="35"/>
      <c r="F41" s="35"/>
      <c r="G41" s="35"/>
      <c r="H41" s="37"/>
      <c r="I41" s="35"/>
      <c r="J41" s="35"/>
      <c r="K41" s="35"/>
      <c r="L41" s="38"/>
      <c r="M41" s="38"/>
      <c r="N41" s="38"/>
      <c r="O41" s="38"/>
      <c r="P41" s="29"/>
    </row>
    <row r="42" spans="1:16" ht="24.95" customHeight="1">
      <c r="A42" s="7" t="s">
        <v>33</v>
      </c>
      <c r="B42" s="36" t="s">
        <v>93</v>
      </c>
      <c r="C42" s="36" t="s">
        <v>93</v>
      </c>
      <c r="D42" s="34"/>
      <c r="E42" s="35"/>
      <c r="F42" s="35"/>
      <c r="G42" s="35"/>
      <c r="H42" s="34"/>
      <c r="I42" s="35"/>
      <c r="J42" s="35"/>
      <c r="K42" s="35"/>
      <c r="L42" s="38"/>
      <c r="M42" s="38"/>
      <c r="N42" s="38"/>
      <c r="O42" s="38"/>
      <c r="P42" s="32"/>
    </row>
    <row r="43" spans="1:16" ht="24.95" customHeight="1">
      <c r="A43" s="7" t="s">
        <v>34</v>
      </c>
      <c r="B43" s="36" t="s">
        <v>93</v>
      </c>
      <c r="C43" s="36" t="s">
        <v>93</v>
      </c>
      <c r="D43" s="34"/>
      <c r="E43" s="35"/>
      <c r="F43" s="35"/>
      <c r="G43" s="35"/>
      <c r="H43" s="34"/>
      <c r="I43" s="35"/>
      <c r="J43" s="35"/>
      <c r="K43" s="35"/>
      <c r="L43" s="38"/>
      <c r="M43" s="38"/>
      <c r="N43" s="38"/>
      <c r="O43" s="38"/>
      <c r="P43" s="29"/>
    </row>
    <row r="44" spans="1:16" ht="24.95" customHeight="1">
      <c r="A44" s="5" t="s">
        <v>35</v>
      </c>
      <c r="B44" s="36" t="s">
        <v>93</v>
      </c>
      <c r="C44" s="36" t="s">
        <v>93</v>
      </c>
      <c r="D44" s="34"/>
      <c r="E44" s="35"/>
      <c r="F44" s="35"/>
      <c r="G44" s="35"/>
      <c r="H44" s="34"/>
      <c r="I44" s="35"/>
      <c r="J44" s="35"/>
      <c r="K44" s="35"/>
      <c r="L44" s="38"/>
      <c r="M44" s="38"/>
      <c r="N44" s="38"/>
      <c r="O44" s="38"/>
      <c r="P44" s="32"/>
    </row>
    <row r="45" spans="1:16" ht="24.95" customHeight="1">
      <c r="A45" s="7" t="s">
        <v>36</v>
      </c>
      <c r="B45" s="36" t="s">
        <v>93</v>
      </c>
      <c r="C45" s="36" t="s">
        <v>93</v>
      </c>
      <c r="D45" s="34"/>
      <c r="E45" s="35"/>
      <c r="F45" s="35"/>
      <c r="G45" s="35"/>
      <c r="H45" s="34"/>
      <c r="I45" s="35"/>
      <c r="J45" s="35"/>
      <c r="K45" s="35"/>
      <c r="L45" s="38"/>
      <c r="M45" s="38"/>
      <c r="N45" s="38"/>
      <c r="O45" s="38"/>
      <c r="P45" s="29"/>
    </row>
    <row r="46" spans="1:16" ht="24.95" customHeight="1">
      <c r="A46" s="7" t="s">
        <v>37</v>
      </c>
      <c r="B46" s="36" t="s">
        <v>93</v>
      </c>
      <c r="C46" s="36" t="s">
        <v>93</v>
      </c>
      <c r="D46" s="34"/>
      <c r="E46" s="35"/>
      <c r="F46" s="35"/>
      <c r="G46" s="35"/>
      <c r="H46" s="34"/>
      <c r="I46" s="35"/>
      <c r="J46" s="35"/>
      <c r="K46" s="35"/>
      <c r="L46" s="38"/>
      <c r="M46" s="38"/>
      <c r="N46" s="38"/>
      <c r="O46" s="38"/>
      <c r="P46" s="32"/>
    </row>
    <row r="47" spans="1:16" ht="24.95" customHeight="1">
      <c r="A47" s="7" t="s">
        <v>38</v>
      </c>
      <c r="B47" s="36" t="s">
        <v>93</v>
      </c>
      <c r="C47" s="36" t="s">
        <v>93</v>
      </c>
      <c r="D47" s="34"/>
      <c r="E47" s="35"/>
      <c r="F47" s="35"/>
      <c r="G47" s="35"/>
      <c r="H47" s="37"/>
      <c r="I47" s="35"/>
      <c r="J47" s="35"/>
      <c r="K47" s="35"/>
      <c r="L47" s="38"/>
      <c r="M47" s="38"/>
      <c r="N47" s="38"/>
      <c r="O47" s="38"/>
      <c r="P47" s="29"/>
    </row>
    <row r="48" spans="1:16" ht="24.95" customHeight="1">
      <c r="A48" s="7" t="s">
        <v>39</v>
      </c>
      <c r="B48" s="36" t="s">
        <v>93</v>
      </c>
      <c r="C48" s="36" t="s">
        <v>93</v>
      </c>
      <c r="D48" s="34"/>
      <c r="E48" s="35"/>
      <c r="F48" s="35"/>
      <c r="G48" s="35"/>
      <c r="H48" s="34"/>
      <c r="I48" s="35"/>
      <c r="J48" s="35"/>
      <c r="K48" s="35"/>
      <c r="L48" s="38"/>
      <c r="M48" s="38"/>
      <c r="N48" s="38"/>
      <c r="O48" s="38"/>
      <c r="P48" s="32"/>
    </row>
    <row r="49" spans="1:16" ht="24.95" customHeight="1">
      <c r="A49" s="7" t="s">
        <v>40</v>
      </c>
      <c r="B49" s="36" t="s">
        <v>93</v>
      </c>
      <c r="C49" s="36" t="s">
        <v>93</v>
      </c>
      <c r="D49" s="34"/>
      <c r="E49" s="35"/>
      <c r="F49" s="35"/>
      <c r="G49" s="35"/>
      <c r="H49" s="34"/>
      <c r="I49" s="35"/>
      <c r="J49" s="35"/>
      <c r="K49" s="35"/>
      <c r="L49" s="38"/>
      <c r="M49" s="38"/>
      <c r="N49" s="38"/>
      <c r="O49" s="38"/>
      <c r="P49" s="29"/>
    </row>
    <row r="50" spans="1:16" ht="24.95" customHeight="1">
      <c r="A50" s="7" t="s">
        <v>41</v>
      </c>
      <c r="B50" s="36" t="s">
        <v>93</v>
      </c>
      <c r="C50" s="36" t="s">
        <v>93</v>
      </c>
      <c r="D50" s="34"/>
      <c r="E50" s="35"/>
      <c r="F50" s="35"/>
      <c r="G50" s="35"/>
      <c r="H50" s="34"/>
      <c r="I50" s="35"/>
      <c r="J50" s="35"/>
      <c r="K50" s="35"/>
      <c r="L50" s="38"/>
      <c r="M50" s="38"/>
      <c r="N50" s="38"/>
      <c r="O50" s="38"/>
      <c r="P50" s="32"/>
    </row>
    <row r="51" spans="1:16" ht="24.95" customHeight="1">
      <c r="A51" s="7"/>
      <c r="B51" s="36"/>
      <c r="C51" s="36"/>
      <c r="D51" s="34"/>
      <c r="E51" s="35"/>
      <c r="F51" s="35"/>
      <c r="G51" s="35"/>
      <c r="H51" s="34"/>
      <c r="I51" s="35"/>
      <c r="J51" s="35"/>
      <c r="K51" s="35"/>
      <c r="L51" s="38"/>
      <c r="M51" s="38"/>
      <c r="N51" s="38"/>
      <c r="O51" s="38"/>
      <c r="P51" s="32"/>
    </row>
    <row r="52" spans="1:16" ht="24.95" customHeight="1">
      <c r="A52" s="7"/>
      <c r="B52" s="36"/>
      <c r="C52" s="36"/>
      <c r="D52" s="34"/>
      <c r="E52" s="35"/>
      <c r="F52" s="35"/>
      <c r="G52" s="35"/>
      <c r="H52" s="34"/>
      <c r="I52" s="35"/>
      <c r="J52" s="35"/>
      <c r="K52" s="35"/>
      <c r="L52" s="38"/>
      <c r="M52" s="38"/>
      <c r="N52" s="38"/>
      <c r="O52" s="38"/>
      <c r="P52" s="32"/>
    </row>
    <row r="53" spans="1:16" ht="24.95" customHeight="1">
      <c r="A53" s="5" t="s">
        <v>42</v>
      </c>
      <c r="B53" s="26">
        <v>7500000</v>
      </c>
      <c r="C53" s="26">
        <v>106535897.53</v>
      </c>
      <c r="D53" s="34"/>
      <c r="E53" s="41"/>
      <c r="F53" s="26">
        <v>3402373.1200000001</v>
      </c>
      <c r="G53" s="41">
        <v>2078068.14</v>
      </c>
      <c r="H53" s="37">
        <v>3986553.64</v>
      </c>
      <c r="I53" s="41"/>
      <c r="J53" s="41">
        <v>880221.99</v>
      </c>
      <c r="K53" s="41">
        <v>2437289.11</v>
      </c>
      <c r="L53" s="42">
        <v>1315865.05</v>
      </c>
      <c r="M53" s="42">
        <v>4541301.16</v>
      </c>
      <c r="N53" s="42">
        <v>4493115.16</v>
      </c>
      <c r="O53" s="42"/>
      <c r="P53" s="29">
        <f t="shared" si="0"/>
        <v>23134787.370000001</v>
      </c>
    </row>
    <row r="54" spans="1:16" ht="24.95" customHeight="1">
      <c r="A54" s="7" t="s">
        <v>43</v>
      </c>
      <c r="B54" s="30">
        <v>3000000</v>
      </c>
      <c r="C54" s="30">
        <v>12294610.060000001</v>
      </c>
      <c r="D54" s="34"/>
      <c r="E54" s="49"/>
      <c r="F54" s="32">
        <v>1455469.88</v>
      </c>
      <c r="G54" s="35">
        <v>229185.3</v>
      </c>
      <c r="H54" s="34">
        <v>1815302.54</v>
      </c>
      <c r="I54" s="35"/>
      <c r="J54" s="35">
        <v>655992</v>
      </c>
      <c r="K54" s="35">
        <v>257339.1</v>
      </c>
      <c r="L54" s="43">
        <v>1315865.05</v>
      </c>
      <c r="M54" s="43">
        <v>56571.96</v>
      </c>
      <c r="N54" s="43">
        <v>977951.17</v>
      </c>
      <c r="O54" s="43"/>
      <c r="P54" s="32">
        <f>SUM(F54:O54)</f>
        <v>6763676.9999999991</v>
      </c>
    </row>
    <row r="55" spans="1:16" ht="24.95" customHeight="1">
      <c r="A55" s="7" t="s">
        <v>44</v>
      </c>
      <c r="B55" s="30" t="s">
        <v>93</v>
      </c>
      <c r="C55" s="30">
        <v>509210.24</v>
      </c>
      <c r="D55" s="34"/>
      <c r="E55" s="35"/>
      <c r="F55" s="35">
        <v>95837.24</v>
      </c>
      <c r="G55" s="35"/>
      <c r="H55" s="34"/>
      <c r="I55" s="35"/>
      <c r="J55" s="35">
        <v>224229.99</v>
      </c>
      <c r="K55" s="35"/>
      <c r="L55" s="43"/>
      <c r="M55" s="43"/>
      <c r="N55" s="43">
        <v>31023</v>
      </c>
      <c r="O55" s="43"/>
      <c r="P55" s="32">
        <f t="shared" si="0"/>
        <v>351090.23</v>
      </c>
    </row>
    <row r="56" spans="1:16" ht="24.95" customHeight="1">
      <c r="A56" s="7" t="s">
        <v>45</v>
      </c>
      <c r="B56" s="30" t="s">
        <v>93</v>
      </c>
      <c r="C56" s="30" t="s">
        <v>93</v>
      </c>
      <c r="D56" s="34"/>
      <c r="E56" s="35"/>
      <c r="F56" s="35"/>
      <c r="G56" s="35"/>
      <c r="H56" s="37"/>
      <c r="I56" s="35"/>
      <c r="J56" s="35"/>
      <c r="K56" s="35"/>
      <c r="L56" s="38"/>
      <c r="M56" s="43"/>
      <c r="N56" s="38"/>
      <c r="O56" s="38"/>
      <c r="P56" s="32"/>
    </row>
    <row r="57" spans="1:16" ht="24.95" customHeight="1">
      <c r="A57" s="7" t="s">
        <v>46</v>
      </c>
      <c r="B57" s="30" t="s">
        <v>93</v>
      </c>
      <c r="C57" s="30">
        <v>860649.69</v>
      </c>
      <c r="D57" s="34"/>
      <c r="E57" s="35"/>
      <c r="F57" s="35"/>
      <c r="G57" s="35"/>
      <c r="H57" s="34"/>
      <c r="I57" s="35"/>
      <c r="J57" s="35"/>
      <c r="K57" s="35"/>
      <c r="L57" s="38"/>
      <c r="M57" s="43"/>
      <c r="N57" s="43"/>
      <c r="O57" s="43"/>
      <c r="P57" s="29"/>
    </row>
    <row r="58" spans="1:16" ht="24.95" customHeight="1">
      <c r="A58" s="7" t="s">
        <v>47</v>
      </c>
      <c r="B58" s="30">
        <v>3000000</v>
      </c>
      <c r="C58" s="30">
        <v>89162361.540000007</v>
      </c>
      <c r="D58" s="34"/>
      <c r="E58" s="35"/>
      <c r="F58" s="32"/>
      <c r="G58" s="35">
        <v>1848882.84</v>
      </c>
      <c r="H58" s="34">
        <v>313957.53000000003</v>
      </c>
      <c r="I58" s="35"/>
      <c r="J58" s="35"/>
      <c r="K58" s="35">
        <v>2179950.0099999998</v>
      </c>
      <c r="L58" s="49"/>
      <c r="M58" s="43">
        <v>4484729.2</v>
      </c>
      <c r="N58" s="43">
        <v>2623491.34</v>
      </c>
      <c r="O58" s="43"/>
      <c r="P58" s="32">
        <f>SUM(D58:O58)</f>
        <v>11451010.92</v>
      </c>
    </row>
    <row r="59" spans="1:16" ht="24.95" customHeight="1">
      <c r="A59" s="7" t="s">
        <v>48</v>
      </c>
      <c r="B59" s="30">
        <v>1500000</v>
      </c>
      <c r="C59" s="30">
        <v>1858000</v>
      </c>
      <c r="D59" s="34"/>
      <c r="E59" s="35"/>
      <c r="F59" s="32"/>
      <c r="G59" s="35"/>
      <c r="H59" s="34">
        <v>1857293.57</v>
      </c>
      <c r="I59" s="35"/>
      <c r="J59" s="35"/>
      <c r="K59" s="35"/>
      <c r="L59" s="43"/>
      <c r="M59" s="38"/>
      <c r="N59" s="43"/>
      <c r="O59" s="43"/>
      <c r="P59" s="32">
        <f>SUM(D59:O59)</f>
        <v>1857293.57</v>
      </c>
    </row>
    <row r="60" spans="1:16" ht="24.95" customHeight="1">
      <c r="A60" s="7" t="s">
        <v>49</v>
      </c>
      <c r="B60" s="36" t="s">
        <v>93</v>
      </c>
      <c r="C60" s="36" t="s">
        <v>93</v>
      </c>
      <c r="D60" s="34"/>
      <c r="E60" s="35"/>
      <c r="F60" s="35"/>
      <c r="G60" s="35"/>
      <c r="H60" s="34"/>
      <c r="I60" s="35"/>
      <c r="J60" s="35"/>
      <c r="K60" s="35"/>
      <c r="L60" s="38"/>
      <c r="M60" s="38"/>
      <c r="N60" s="38"/>
      <c r="O60" s="38"/>
      <c r="P60" s="32"/>
    </row>
    <row r="61" spans="1:16" ht="24.95" customHeight="1">
      <c r="A61" s="7" t="s">
        <v>50</v>
      </c>
      <c r="B61" s="36" t="s">
        <v>93</v>
      </c>
      <c r="C61" s="36" t="s">
        <v>93</v>
      </c>
      <c r="D61" s="34"/>
      <c r="E61" s="35"/>
      <c r="F61" s="35"/>
      <c r="G61" s="35"/>
      <c r="H61" s="34"/>
      <c r="I61" s="35"/>
      <c r="J61" s="35"/>
      <c r="K61" s="35"/>
      <c r="L61" s="38"/>
      <c r="M61" s="38"/>
      <c r="N61" s="43"/>
      <c r="O61" s="38"/>
      <c r="P61" s="32"/>
    </row>
    <row r="62" spans="1:16" ht="24.95" customHeight="1">
      <c r="A62" s="7" t="s">
        <v>51</v>
      </c>
      <c r="B62" s="36" t="s">
        <v>93</v>
      </c>
      <c r="C62" s="36">
        <v>1851066</v>
      </c>
      <c r="D62" s="34"/>
      <c r="E62" s="35"/>
      <c r="F62" s="35">
        <v>1851066</v>
      </c>
      <c r="G62" s="35"/>
      <c r="H62" s="34"/>
      <c r="I62" s="35"/>
      <c r="J62" s="35"/>
      <c r="K62" s="35"/>
      <c r="L62" s="38"/>
      <c r="M62" s="43"/>
      <c r="N62" s="43"/>
      <c r="O62" s="38"/>
      <c r="P62" s="32">
        <f t="shared" si="0"/>
        <v>1851066</v>
      </c>
    </row>
    <row r="63" spans="1:16" ht="24.95" customHeight="1">
      <c r="A63" s="5" t="s">
        <v>52</v>
      </c>
      <c r="B63" s="36" t="s">
        <v>93</v>
      </c>
      <c r="C63" s="36" t="s">
        <v>93</v>
      </c>
      <c r="D63" s="34"/>
      <c r="E63" s="35"/>
      <c r="F63" s="35"/>
      <c r="G63" s="35"/>
      <c r="H63" s="34"/>
      <c r="I63" s="35"/>
      <c r="J63" s="35"/>
      <c r="K63" s="35"/>
      <c r="L63" s="38"/>
      <c r="M63" s="38"/>
      <c r="N63" s="38"/>
      <c r="O63" s="38"/>
      <c r="P63" s="29"/>
    </row>
    <row r="64" spans="1:16" ht="24.95" customHeight="1">
      <c r="A64" s="7" t="s">
        <v>53</v>
      </c>
      <c r="B64" s="11" t="s">
        <v>93</v>
      </c>
      <c r="C64" s="11" t="s">
        <v>93</v>
      </c>
      <c r="D64" s="9"/>
      <c r="E64" s="10"/>
      <c r="F64" s="10"/>
      <c r="G64" s="10"/>
      <c r="H64" s="9"/>
      <c r="I64" s="10"/>
      <c r="J64" s="10"/>
      <c r="K64" s="10"/>
      <c r="L64" s="13"/>
      <c r="M64" s="13"/>
      <c r="N64" s="13"/>
      <c r="O64" s="13"/>
      <c r="P64" s="8"/>
    </row>
    <row r="65" spans="1:18" ht="24.95" customHeight="1">
      <c r="A65" s="7" t="s">
        <v>54</v>
      </c>
      <c r="B65" s="11" t="s">
        <v>93</v>
      </c>
      <c r="C65" s="11" t="s">
        <v>93</v>
      </c>
      <c r="D65" s="9"/>
      <c r="E65" s="10"/>
      <c r="F65" s="10"/>
      <c r="G65" s="10"/>
      <c r="H65" s="12"/>
      <c r="I65" s="10"/>
      <c r="J65" s="10"/>
      <c r="K65" s="10"/>
      <c r="L65" s="13"/>
      <c r="M65" s="13"/>
      <c r="N65" s="13"/>
      <c r="O65" s="13"/>
      <c r="P65" s="6"/>
    </row>
    <row r="66" spans="1:18" ht="24.95" customHeight="1">
      <c r="A66" s="7" t="s">
        <v>55</v>
      </c>
      <c r="B66" s="11" t="s">
        <v>93</v>
      </c>
      <c r="C66" s="11" t="s">
        <v>93</v>
      </c>
      <c r="D66" s="9"/>
      <c r="E66" s="10"/>
      <c r="F66" s="10"/>
      <c r="G66" s="10"/>
      <c r="H66" s="9"/>
      <c r="I66" s="10"/>
      <c r="J66" s="10"/>
      <c r="K66" s="10"/>
      <c r="L66" s="13"/>
      <c r="M66" s="13"/>
      <c r="N66" s="13"/>
      <c r="O66" s="13"/>
      <c r="P66" s="8"/>
    </row>
    <row r="67" spans="1:18" ht="24.95" customHeight="1">
      <c r="A67" s="7" t="s">
        <v>56</v>
      </c>
      <c r="B67" s="11" t="s">
        <v>93</v>
      </c>
      <c r="C67" s="11" t="s">
        <v>93</v>
      </c>
      <c r="D67" s="9"/>
      <c r="E67" s="10"/>
      <c r="F67" s="10"/>
      <c r="G67" s="10"/>
      <c r="H67" s="9"/>
      <c r="I67" s="10"/>
      <c r="J67" s="10"/>
      <c r="K67" s="10"/>
      <c r="L67" s="13"/>
      <c r="M67" s="13"/>
      <c r="N67" s="13"/>
      <c r="O67" s="13"/>
      <c r="P67" s="6"/>
    </row>
    <row r="68" spans="1:18" ht="24.95" customHeight="1">
      <c r="A68" s="5" t="s">
        <v>57</v>
      </c>
      <c r="B68" s="11" t="s">
        <v>93</v>
      </c>
      <c r="C68" s="11" t="s">
        <v>93</v>
      </c>
      <c r="D68" s="9"/>
      <c r="E68" s="10"/>
      <c r="F68" s="10"/>
      <c r="G68" s="10"/>
      <c r="H68" s="9"/>
      <c r="I68" s="10"/>
      <c r="J68" s="10"/>
      <c r="K68" s="10"/>
      <c r="L68" s="13"/>
      <c r="M68" s="13"/>
      <c r="N68" s="13"/>
      <c r="O68" s="13"/>
      <c r="P68" s="8"/>
    </row>
    <row r="69" spans="1:18" ht="24.95" customHeight="1">
      <c r="A69" s="7" t="s">
        <v>58</v>
      </c>
      <c r="B69" s="11" t="s">
        <v>93</v>
      </c>
      <c r="C69" s="11" t="s">
        <v>93</v>
      </c>
      <c r="D69" s="9"/>
      <c r="E69" s="10"/>
      <c r="F69" s="10"/>
      <c r="G69" s="10"/>
      <c r="H69" s="9"/>
      <c r="I69" s="10"/>
      <c r="J69" s="10"/>
      <c r="K69" s="10"/>
      <c r="L69" s="13"/>
      <c r="M69" s="13"/>
      <c r="N69" s="13"/>
      <c r="O69" s="13"/>
      <c r="P69" s="6"/>
    </row>
    <row r="70" spans="1:18" ht="24.95" customHeight="1">
      <c r="A70" s="7" t="s">
        <v>59</v>
      </c>
      <c r="B70" s="11" t="s">
        <v>93</v>
      </c>
      <c r="C70" s="11" t="s">
        <v>93</v>
      </c>
      <c r="D70" s="9"/>
      <c r="E70" s="10"/>
      <c r="F70" s="10"/>
      <c r="G70" s="10"/>
      <c r="H70" s="9"/>
      <c r="I70" s="10"/>
      <c r="J70" s="10"/>
      <c r="K70" s="10"/>
      <c r="L70" s="13"/>
      <c r="M70" s="13"/>
      <c r="N70" s="13"/>
      <c r="O70" s="13"/>
      <c r="P70" s="8"/>
    </row>
    <row r="71" spans="1:18" ht="24.95" customHeight="1">
      <c r="A71" s="5" t="s">
        <v>60</v>
      </c>
      <c r="B71" s="11" t="s">
        <v>93</v>
      </c>
      <c r="C71" s="11" t="s">
        <v>93</v>
      </c>
      <c r="D71" s="9"/>
      <c r="E71" s="10"/>
      <c r="F71" s="10"/>
      <c r="G71" s="10"/>
      <c r="H71" s="9"/>
      <c r="I71" s="10"/>
      <c r="J71" s="10"/>
      <c r="K71" s="10"/>
      <c r="L71" s="13"/>
      <c r="M71" s="13"/>
      <c r="N71" s="13"/>
      <c r="O71" s="13"/>
      <c r="P71" s="6"/>
    </row>
    <row r="72" spans="1:18" ht="24.95" customHeight="1">
      <c r="A72" s="7" t="s">
        <v>61</v>
      </c>
      <c r="B72" s="11" t="s">
        <v>93</v>
      </c>
      <c r="C72" s="11" t="s">
        <v>93</v>
      </c>
      <c r="D72" s="9"/>
      <c r="E72" s="10"/>
      <c r="F72" s="10"/>
      <c r="G72" s="10"/>
      <c r="H72" s="9"/>
      <c r="I72" s="10"/>
      <c r="J72" s="10"/>
      <c r="K72" s="10"/>
      <c r="L72" s="13"/>
      <c r="M72" s="13"/>
      <c r="N72" s="13"/>
      <c r="O72" s="13"/>
      <c r="P72" s="8"/>
    </row>
    <row r="73" spans="1:18" ht="24.95" customHeight="1">
      <c r="A73" s="7" t="s">
        <v>62</v>
      </c>
      <c r="B73" s="11" t="s">
        <v>93</v>
      </c>
      <c r="C73" s="11" t="s">
        <v>93</v>
      </c>
      <c r="D73" s="12"/>
      <c r="E73" s="14"/>
      <c r="F73" s="14"/>
      <c r="G73" s="14"/>
      <c r="H73" s="9"/>
      <c r="I73" s="14"/>
      <c r="J73" s="14"/>
      <c r="K73" s="14"/>
      <c r="L73" s="16"/>
      <c r="M73" s="16"/>
      <c r="N73" s="16"/>
      <c r="O73" s="16"/>
      <c r="P73" s="6"/>
    </row>
    <row r="74" spans="1:18" ht="24.95" customHeight="1">
      <c r="A74" s="7" t="s">
        <v>63</v>
      </c>
      <c r="B74" s="11" t="s">
        <v>93</v>
      </c>
      <c r="C74" s="11" t="s">
        <v>93</v>
      </c>
      <c r="D74" s="9"/>
      <c r="E74" s="10"/>
      <c r="F74" s="10"/>
      <c r="G74" s="10"/>
      <c r="H74" s="10"/>
      <c r="I74" s="10"/>
      <c r="J74" s="10"/>
      <c r="K74" s="10"/>
      <c r="L74" s="13"/>
      <c r="M74" s="13"/>
      <c r="N74" s="13"/>
      <c r="O74" s="13"/>
      <c r="P74" s="8"/>
    </row>
    <row r="75" spans="1:18" ht="24.95" customHeight="1">
      <c r="A75" s="23" t="s">
        <v>66</v>
      </c>
      <c r="B75" s="11" t="s">
        <v>93</v>
      </c>
      <c r="C75" s="11" t="s">
        <v>93</v>
      </c>
      <c r="D75" s="21"/>
      <c r="E75" s="22"/>
      <c r="F75" s="22"/>
      <c r="G75" s="22"/>
      <c r="H75" s="22"/>
      <c r="P75" s="6"/>
      <c r="R75" s="4"/>
    </row>
    <row r="76" spans="1:18" ht="24.95" customHeight="1">
      <c r="A76" s="5" t="s">
        <v>67</v>
      </c>
      <c r="B76" s="11" t="s">
        <v>93</v>
      </c>
      <c r="C76" s="11" t="s">
        <v>93</v>
      </c>
      <c r="D76" s="9"/>
      <c r="E76" s="10"/>
      <c r="F76" s="10"/>
      <c r="G76" s="10"/>
      <c r="H76" s="9"/>
      <c r="I76" s="10"/>
      <c r="J76" s="10"/>
      <c r="K76" s="10"/>
      <c r="L76" s="13"/>
      <c r="M76" s="13"/>
      <c r="N76" s="13"/>
      <c r="O76" s="13"/>
      <c r="P76" s="8"/>
    </row>
    <row r="77" spans="1:18" ht="24.95" customHeight="1">
      <c r="A77" s="7" t="s">
        <v>68</v>
      </c>
      <c r="B77" s="11" t="s">
        <v>93</v>
      </c>
      <c r="C77" s="11" t="s">
        <v>93</v>
      </c>
      <c r="D77" s="9"/>
      <c r="E77" s="10"/>
      <c r="F77" s="10"/>
      <c r="G77" s="10"/>
      <c r="H77" s="9"/>
      <c r="I77" s="10"/>
      <c r="J77" s="10"/>
      <c r="K77" s="10"/>
      <c r="L77" s="13"/>
      <c r="M77" s="13"/>
      <c r="N77" s="13"/>
      <c r="O77" s="13"/>
      <c r="P77" s="6"/>
    </row>
    <row r="78" spans="1:18" ht="24.95" customHeight="1">
      <c r="A78" s="7" t="s">
        <v>69</v>
      </c>
      <c r="B78" s="11" t="s">
        <v>93</v>
      </c>
      <c r="C78" s="11" t="s">
        <v>93</v>
      </c>
      <c r="D78" s="9"/>
      <c r="E78" s="10"/>
      <c r="F78" s="10"/>
      <c r="G78" s="10"/>
      <c r="H78" s="9"/>
      <c r="I78" s="10"/>
      <c r="J78" s="10"/>
      <c r="K78" s="10"/>
      <c r="L78" s="13"/>
      <c r="M78" s="13"/>
      <c r="N78" s="13"/>
      <c r="O78" s="13"/>
      <c r="P78" s="8"/>
    </row>
    <row r="79" spans="1:18" ht="24.95" customHeight="1">
      <c r="A79" s="5" t="s">
        <v>70</v>
      </c>
      <c r="B79" s="11" t="s">
        <v>93</v>
      </c>
      <c r="C79" s="11" t="s">
        <v>93</v>
      </c>
      <c r="D79" s="9"/>
      <c r="E79" s="10"/>
      <c r="F79" s="10"/>
      <c r="G79" s="10"/>
      <c r="H79" s="9"/>
      <c r="I79" s="10"/>
      <c r="J79" s="10"/>
      <c r="K79" s="10"/>
      <c r="L79" s="13"/>
      <c r="M79" s="13"/>
      <c r="N79" s="13"/>
      <c r="O79" s="13"/>
      <c r="P79" s="6"/>
    </row>
    <row r="80" spans="1:18" ht="24.95" customHeight="1">
      <c r="A80" s="7" t="s">
        <v>71</v>
      </c>
      <c r="B80" s="11" t="s">
        <v>93</v>
      </c>
      <c r="C80" s="11" t="s">
        <v>93</v>
      </c>
      <c r="D80" s="9"/>
      <c r="E80" s="10"/>
      <c r="F80" s="10"/>
      <c r="G80" s="10"/>
      <c r="H80" s="12"/>
      <c r="I80" s="10"/>
      <c r="J80" s="10"/>
      <c r="K80" s="10"/>
      <c r="L80" s="13"/>
      <c r="M80" s="13"/>
      <c r="N80" s="13"/>
      <c r="O80" s="13"/>
      <c r="P80" s="8"/>
    </row>
    <row r="81" spans="1:17" ht="24.95" customHeight="1">
      <c r="A81" s="7" t="s">
        <v>72</v>
      </c>
      <c r="B81" s="11" t="s">
        <v>93</v>
      </c>
      <c r="C81" s="11" t="s">
        <v>93</v>
      </c>
      <c r="D81" s="9"/>
      <c r="E81" s="10"/>
      <c r="F81" s="10"/>
      <c r="G81" s="10"/>
      <c r="H81" s="9"/>
      <c r="I81" s="10"/>
      <c r="J81" s="10"/>
      <c r="K81" s="10"/>
      <c r="L81" s="13"/>
      <c r="M81" s="13"/>
      <c r="N81" s="13"/>
      <c r="O81" s="13"/>
      <c r="P81" s="6"/>
    </row>
    <row r="82" spans="1:17" ht="24.95" customHeight="1">
      <c r="A82" s="5" t="s">
        <v>73</v>
      </c>
      <c r="B82" s="11" t="s">
        <v>93</v>
      </c>
      <c r="C82" s="11" t="s">
        <v>93</v>
      </c>
      <c r="D82" s="9"/>
      <c r="E82" s="10"/>
      <c r="F82" s="10"/>
      <c r="G82" s="10"/>
      <c r="H82" s="9"/>
      <c r="I82" s="10"/>
      <c r="J82" s="10"/>
      <c r="K82" s="10"/>
      <c r="L82" s="13"/>
      <c r="M82" s="13"/>
      <c r="N82" s="13"/>
      <c r="O82" s="13"/>
      <c r="P82" s="8"/>
    </row>
    <row r="83" spans="1:17" ht="24.95" customHeight="1">
      <c r="A83" s="7" t="s">
        <v>74</v>
      </c>
      <c r="B83" s="11" t="s">
        <v>93</v>
      </c>
      <c r="C83" s="11" t="s">
        <v>93</v>
      </c>
      <c r="D83" s="17"/>
      <c r="E83" s="18"/>
      <c r="F83" s="18"/>
      <c r="G83" s="18"/>
      <c r="H83" s="9"/>
      <c r="I83" s="18"/>
      <c r="J83" s="18"/>
      <c r="K83" s="18"/>
      <c r="L83" s="13"/>
      <c r="M83" s="13"/>
      <c r="N83" s="13"/>
      <c r="O83" s="13"/>
      <c r="P83" s="6"/>
    </row>
    <row r="84" spans="1:17" s="38" customFormat="1" ht="24.95" customHeight="1">
      <c r="A84" s="50" t="s">
        <v>64</v>
      </c>
      <c r="B84" s="51">
        <f>B53+B25+B15+B9</f>
        <v>1404206306</v>
      </c>
      <c r="C84" s="51">
        <f>C53+C25+C15+C9</f>
        <v>1590828913</v>
      </c>
      <c r="D84" s="52">
        <f>D9+D15</f>
        <v>103247479.44</v>
      </c>
      <c r="E84" s="51">
        <f>E53+E25+E15+E9</f>
        <v>82461055.00999999</v>
      </c>
      <c r="F84" s="51">
        <f>F53+F25+F15+F9</f>
        <v>107018925.78</v>
      </c>
      <c r="G84" s="51">
        <f>G9+G15+G25+G53</f>
        <v>100981890.15000001</v>
      </c>
      <c r="H84" s="53">
        <f>H9+H15+H25+H53</f>
        <v>118891286.76000001</v>
      </c>
      <c r="I84" s="51">
        <f>I9+I15+I25</f>
        <v>120818884.05000001</v>
      </c>
      <c r="J84" s="51">
        <f t="shared" ref="J84:O84" si="2">J9+J15+J25+J53</f>
        <v>109784511.22</v>
      </c>
      <c r="K84" s="51">
        <f t="shared" si="2"/>
        <v>110568209.92</v>
      </c>
      <c r="L84" s="51">
        <f t="shared" si="2"/>
        <v>114739992.36999999</v>
      </c>
      <c r="M84" s="51">
        <f t="shared" si="2"/>
        <v>126491617.09</v>
      </c>
      <c r="N84" s="51">
        <f t="shared" si="2"/>
        <v>190357427.06999999</v>
      </c>
      <c r="O84" s="51">
        <f t="shared" si="2"/>
        <v>0</v>
      </c>
      <c r="P84" s="51">
        <f>D84+E84+F84+G84+H84+I84+J84+K84+L84+M84+N84+O84</f>
        <v>1285361278.8599999</v>
      </c>
      <c r="Q84" s="54"/>
    </row>
    <row r="85" spans="1:17" ht="24.95" customHeight="1">
      <c r="A85" s="13" t="s">
        <v>104</v>
      </c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</row>
    <row r="86" spans="1:17" ht="18" customHeight="1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</row>
    <row r="87" spans="1:17" ht="18" customHeight="1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</row>
    <row r="88" spans="1:17" ht="18" customHeight="1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</row>
    <row r="89" spans="1:17" ht="18" customHeight="1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</row>
    <row r="90" spans="1:17" ht="18" customHeight="1">
      <c r="A90" s="13"/>
      <c r="B90" s="13"/>
      <c r="C90" s="13"/>
      <c r="D90" s="15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</row>
    <row r="91" spans="1:17" ht="18" customHeight="1">
      <c r="A91" s="13" t="s">
        <v>94</v>
      </c>
      <c r="B91" s="13"/>
      <c r="C91" s="13"/>
      <c r="D91" s="19"/>
      <c r="E91" s="13"/>
      <c r="F91" s="13"/>
      <c r="G91" s="20"/>
      <c r="H91" s="13"/>
      <c r="I91" s="13"/>
      <c r="J91" s="13"/>
      <c r="K91" s="13"/>
      <c r="L91" s="13"/>
      <c r="M91" s="13"/>
      <c r="N91" s="13"/>
      <c r="O91" s="13"/>
      <c r="P91" s="13"/>
    </row>
    <row r="92" spans="1:17" ht="18" customHeight="1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</row>
    <row r="93" spans="1:17" s="38" customFormat="1" ht="18" customHeight="1">
      <c r="E93" s="32"/>
      <c r="F93" s="58"/>
    </row>
    <row r="94" spans="1:17" s="56" customFormat="1" ht="18" customHeight="1">
      <c r="A94" s="55" t="s">
        <v>103</v>
      </c>
      <c r="L94" s="61" t="s">
        <v>102</v>
      </c>
      <c r="M94" s="61"/>
      <c r="N94" s="61"/>
      <c r="O94" s="61"/>
      <c r="P94" s="61"/>
      <c r="Q94" s="61"/>
    </row>
    <row r="95" spans="1:17" s="38" customFormat="1" ht="18" customHeight="1">
      <c r="A95" s="57" t="s">
        <v>98</v>
      </c>
      <c r="L95" s="62" t="s">
        <v>101</v>
      </c>
      <c r="M95" s="62"/>
      <c r="N95" s="62"/>
      <c r="O95" s="62"/>
      <c r="P95" s="62"/>
      <c r="Q95" s="62"/>
    </row>
    <row r="96" spans="1:17" s="38" customFormat="1" ht="18" customHeight="1">
      <c r="A96" s="57" t="s">
        <v>99</v>
      </c>
    </row>
    <row r="97" spans="1:16" s="38" customFormat="1" ht="18" customHeight="1">
      <c r="A97" s="63"/>
      <c r="B97" s="63"/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</row>
    <row r="98" spans="1:16" ht="15" customHeight="1">
      <c r="A98" s="24" t="s">
        <v>96</v>
      </c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</row>
    <row r="99" spans="1:16" ht="18" customHeight="1">
      <c r="A99" s="25" t="s">
        <v>97</v>
      </c>
      <c r="B99" s="25"/>
      <c r="C99" s="25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</row>
    <row r="100" spans="1:16" ht="18" customHeight="1">
      <c r="A100" s="13"/>
      <c r="B100" s="13"/>
      <c r="C100" s="13"/>
      <c r="D100" s="13"/>
      <c r="E100" s="20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</row>
    <row r="101" spans="1:16" ht="18" customHeight="1">
      <c r="A101" s="13"/>
      <c r="B101" s="13"/>
      <c r="C101" s="20"/>
      <c r="D101" s="13"/>
      <c r="E101" s="13"/>
      <c r="F101" s="13"/>
      <c r="G101" s="13"/>
      <c r="H101" s="13"/>
      <c r="I101" s="13"/>
      <c r="J101" s="13"/>
      <c r="K101" s="13"/>
      <c r="L101" s="13"/>
      <c r="M101" s="20"/>
      <c r="N101" s="13"/>
      <c r="O101" s="13"/>
      <c r="P101" s="13"/>
    </row>
    <row r="102" spans="1:16" ht="18" customHeight="1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20"/>
      <c r="N102" s="13"/>
      <c r="O102" s="13"/>
      <c r="P102" s="13"/>
    </row>
    <row r="103" spans="1:16" ht="18" customHeight="1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</row>
  </sheetData>
  <mergeCells count="12">
    <mergeCell ref="L94:Q94"/>
    <mergeCell ref="L95:Q95"/>
    <mergeCell ref="A97:P97"/>
    <mergeCell ref="D6:P6"/>
    <mergeCell ref="A1:P1"/>
    <mergeCell ref="A2:P2"/>
    <mergeCell ref="A3:P3"/>
    <mergeCell ref="A6:A7"/>
    <mergeCell ref="B6:B7"/>
    <mergeCell ref="C6:C7"/>
    <mergeCell ref="A4:P4"/>
    <mergeCell ref="A5:P5"/>
  </mergeCells>
  <pageMargins left="0.31496062992125984" right="0.15748031496062992" top="0.51181102362204722" bottom="0.47244094488188981" header="0.31496062992125984" footer="0.31496062992125984"/>
  <pageSetup paperSize="5" scale="44" fitToHeight="0" orientation="landscape" r:id="rId1"/>
  <headerFooter>
    <oddFooter>&amp;C
&amp;P</oddFooter>
  </headerFooter>
  <ignoredErrors>
    <ignoredError sqref="P9:P10 P59" formulaRange="1"/>
    <ignoredError sqref="D84 I8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Presupuesto DIGESETT</cp:lastModifiedBy>
  <cp:lastPrinted>2025-08-20T13:11:14Z</cp:lastPrinted>
  <dcterms:created xsi:type="dcterms:W3CDTF">2021-07-29T18:58:50Z</dcterms:created>
  <dcterms:modified xsi:type="dcterms:W3CDTF">2025-12-19T19:01:33Z</dcterms:modified>
</cp:coreProperties>
</file>