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y.aquino\Desktop\CONTABILIDAD\LIBRE ACCESO  2025\MAYO 2025\"/>
    </mc:Choice>
  </mc:AlternateContent>
  <xr:revisionPtr revIDLastSave="0" documentId="13_ncr:1_{6DDF00E6-D4ED-4C58-B080-D44F27BF5E8F}" xr6:coauthVersionLast="47" xr6:coauthVersionMax="47" xr10:uidLastSave="{00000000-0000-0000-0000-000000000000}"/>
  <bookViews>
    <workbookView xWindow="-120" yWindow="-120" windowWidth="29040" windowHeight="15720" xr2:uid="{106BEA03-C49B-4642-BEFB-E482C5CBDF01}"/>
  </bookViews>
  <sheets>
    <sheet name="CARPETA MES" sheetId="14" r:id="rId1"/>
    <sheet name="BALANCE GRAL. MAYO-2025" sheetId="40" r:id="rId2"/>
    <sheet name="ESTADO DE RESULTADOS MAYO" sheetId="41" r:id="rId3"/>
    <sheet name="NOTA A-LOS ESTADOS MAYO-2025" sheetId="42" r:id="rId4"/>
    <sheet name="SERVS PERSONALES MAYO-25" sheetId="43" r:id="rId5"/>
    <sheet name="SERV NO PERS. MAYO-25" sheetId="44" r:id="rId6"/>
    <sheet name="MATERIALES Y SUMS. MAYO-25" sheetId="45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" i="40" l="1"/>
  <c r="G71" i="40"/>
  <c r="D17" i="44"/>
  <c r="D18" i="44"/>
  <c r="G33" i="40"/>
  <c r="G56" i="40"/>
  <c r="G25" i="40"/>
  <c r="F13" i="41"/>
  <c r="F15" i="41" l="1"/>
  <c r="D17" i="45"/>
  <c r="F27" i="41"/>
  <c r="F30" i="41" s="1"/>
  <c r="F32" i="41" s="1"/>
  <c r="C21" i="43"/>
  <c r="F255" i="42"/>
  <c r="G254" i="42"/>
  <c r="G255" i="42" s="1"/>
  <c r="G209" i="42"/>
  <c r="G203" i="42"/>
  <c r="G193" i="42"/>
  <c r="G120" i="42"/>
  <c r="G173" i="42" s="1"/>
  <c r="F92" i="42"/>
  <c r="G91" i="42"/>
  <c r="G92" i="42" s="1"/>
  <c r="G18" i="40" s="1"/>
  <c r="G85" i="42"/>
  <c r="F55" i="42"/>
  <c r="F65" i="42" s="1"/>
  <c r="G15" i="40" s="1"/>
  <c r="F19" i="41"/>
  <c r="F22" i="41" s="1"/>
  <c r="G74" i="40"/>
  <c r="G64" i="40"/>
  <c r="G28" i="40"/>
  <c r="G20" i="40" l="1"/>
  <c r="F28" i="41"/>
  <c r="I16" i="45"/>
  <c r="G211" i="42"/>
  <c r="G257" i="42" s="1"/>
  <c r="G54" i="40"/>
  <c r="G58" i="40" s="1"/>
  <c r="G76" i="40" s="1"/>
  <c r="G16" i="40"/>
  <c r="J87" i="42"/>
  <c r="F26" i="41"/>
  <c r="G36" i="40" l="1"/>
  <c r="G66" i="40"/>
</calcChain>
</file>

<file path=xl/sharedStrings.xml><?xml version="1.0" encoding="utf-8"?>
<sst xmlns="http://schemas.openxmlformats.org/spreadsheetml/2006/main" count="346" uniqueCount="303">
  <si>
    <t xml:space="preserve">      RNC-401-50674-2</t>
  </si>
  <si>
    <t>BALANCE GENERAL</t>
  </si>
  <si>
    <t>(VALORES EN RD$)</t>
  </si>
  <si>
    <t>ACTIVOS</t>
  </si>
  <si>
    <t xml:space="preserve"> </t>
  </si>
  <si>
    <t>ACTIVOS CORRIENTES</t>
  </si>
  <si>
    <t>DISPONIBILIDADES (NOTA 1)</t>
  </si>
  <si>
    <t>INVENTARIOS (NOTA 2)</t>
  </si>
  <si>
    <t>CUENTAS Y RECLAMACIONES  POR COBRAR  (NOTA 3-1)</t>
  </si>
  <si>
    <t>TOTAL ACTIVOS CORRIENTES</t>
  </si>
  <si>
    <t>ACTIVOS NO CORRIENTES</t>
  </si>
  <si>
    <t>ACTIVOS FIJOS (NOTA 4)</t>
  </si>
  <si>
    <t>TOTAL ACTIVOS NO CORRIENTES</t>
  </si>
  <si>
    <t>OTROS ACTIVOS</t>
  </si>
  <si>
    <t>FIANZAS Y DEPOSITOS (NOTA 5)</t>
  </si>
  <si>
    <t>TOTAL ACTIVOS</t>
  </si>
  <si>
    <t>PASIVOS Y PATRIMONIO</t>
  </si>
  <si>
    <t>PASIVOS  CORRIENTES</t>
  </si>
  <si>
    <t>CUENTAS POR PAGAR CORTO PLAZO  (NOTA 6-1)</t>
  </si>
  <si>
    <t>OTRAS CUENTAS POR PAGAR (NOTA 7)</t>
  </si>
  <si>
    <t>ACUMULACIONES Y RETENCIONES POR PAGAR (NOTA 8)</t>
  </si>
  <si>
    <t>TOTAL PASIVOS  CORRIENTES</t>
  </si>
  <si>
    <t>PASIVOS NO CORRIENTES</t>
  </si>
  <si>
    <t>CUENTAS POR PAGAR  LARGO PLAZO (NOTA 6 -2)</t>
  </si>
  <si>
    <t>TOTAL PASIVO NO CORRIENTE</t>
  </si>
  <si>
    <t>TOTAL PASIVOS</t>
  </si>
  <si>
    <t>PATRIMONIO</t>
  </si>
  <si>
    <t>PATRIMONIO DONADO</t>
  </si>
  <si>
    <t xml:space="preserve">EXCEDENTE O DEFICIT ACUMULADO </t>
  </si>
  <si>
    <t>AJUSTE AÑOS ANTERIORES</t>
  </si>
  <si>
    <t>TOTAL PATRIMONIO</t>
  </si>
  <si>
    <t>TOTAL PASIVOS  Y  PATRIMONIO</t>
  </si>
  <si>
    <t xml:space="preserve"> Preparado por:</t>
  </si>
  <si>
    <t>Revisado por:</t>
  </si>
  <si>
    <t xml:space="preserve">                              Contador</t>
  </si>
  <si>
    <t>Aprobado por:</t>
  </si>
  <si>
    <t xml:space="preserve">  Director General DIGESETT</t>
  </si>
  <si>
    <t>RNC 401-50674-2</t>
  </si>
  <si>
    <t>ESTADO DE RESULTADOS</t>
  </si>
  <si>
    <t>DISPONIBLE</t>
  </si>
  <si>
    <t xml:space="preserve">MENOS:  EJECUCIONES ACUMULADAS </t>
  </si>
  <si>
    <t>MENOS:  PRESUPUESTO NO EJECUTADO</t>
  </si>
  <si>
    <t>MAS :  RECURSOS NO PRESUPUESTARIOS</t>
  </si>
  <si>
    <t>TOTAL RECURSOS</t>
  </si>
  <si>
    <t xml:space="preserve">GASTOS CORRIENTES </t>
  </si>
  <si>
    <t>SERVICIOS PERSONALES</t>
  </si>
  <si>
    <t>SERVICIOS NO PERSONALES</t>
  </si>
  <si>
    <t xml:space="preserve">MATERIALES  Y SUMINISTROS </t>
  </si>
  <si>
    <t xml:space="preserve">  </t>
  </si>
  <si>
    <t xml:space="preserve">TOTAL GASTOS CORRIENTES </t>
  </si>
  <si>
    <t>RESULTADO  DEL PERIODO</t>
  </si>
  <si>
    <t xml:space="preserve">                                        Preparado por:</t>
  </si>
  <si>
    <t>Contador</t>
  </si>
  <si>
    <t xml:space="preserve">                 Aprobado por:</t>
  </si>
  <si>
    <t>NOTA  A LOS ESTADOS</t>
  </si>
  <si>
    <t>-</t>
  </si>
  <si>
    <t xml:space="preserve">CREADA MEDIANTE LEY 63/17  JULIO 2017 SOBRE MOVILIDAD DE TRANSPORTE TERRESTRE, </t>
  </si>
  <si>
    <t>TRANSITO Y SEGURIDAD VIAL, SUSTITUYENDO  LA  LEY 241/67 DE DICIEMBRE DEL AÑO 1967.</t>
  </si>
  <si>
    <t xml:space="preserve">LOS  ESTADOS  FINANCIEROS  HAN  SIDO  REALIZADOS  DE ACUERDO A LAS  NORMAS  DE </t>
  </si>
  <si>
    <t>CONTABILIDAD  DEL  SECTOR  PUBLICO DOMINICANO  Y  CONFORME  A   LO  ESTABLECIDO</t>
  </si>
  <si>
    <t>POR LA DIRECCION GENERAL DE CONTABILIDAD GUBERNAMENTAL (DIGECOG)</t>
  </si>
  <si>
    <t xml:space="preserve">LOS   RECURSOS  UTILIZADOS   EN  DIGESETT  SON  APORTADOS  POR   EL  PRESUPUESTO </t>
  </si>
  <si>
    <t xml:space="preserve">APROBADO POR  EL ESTADO DOMINICANO  PARA  EL AÑO FISCAL QUE COMPRENDE DESDE </t>
  </si>
  <si>
    <t>MONEDAS DE CURSO LEGAL VIGENTE EN LA REPUBLICA DOMINICANA.</t>
  </si>
  <si>
    <t>OBJETIVOS:</t>
  </si>
  <si>
    <t>DICHOS DATOS SE UTILICEN PARA  TOMAR LAS  DESICIONES POR PARTE DE LA INST. EN</t>
  </si>
  <si>
    <t>LO RELATIVO AL BUEN MANEJO DE LOS RECURSOS APORTADOS POR EL ESTADO PARA</t>
  </si>
  <si>
    <t>PERIODO CONTABLE</t>
  </si>
  <si>
    <t>LAS CIFRAS REVELADAS EN LOS ESTADOS FINANCIEROS DESCRIBEN LAS OPERACIONES</t>
  </si>
  <si>
    <t>REALIZADAS  EN EL PERIODO  SEÑALADO.</t>
  </si>
  <si>
    <t>OPORTUNIDAD</t>
  </si>
  <si>
    <t xml:space="preserve">LAS  INFORMACIONES  QUE  SE PRESENTA EN  EL PRESENTE ESTADO SE ENCUENTRAN </t>
  </si>
  <si>
    <t>DENTRO DEL PERIODO CONTABLE ANTES SEÑALADO.</t>
  </si>
  <si>
    <t xml:space="preserve">         1)</t>
  </si>
  <si>
    <t xml:space="preserve">                 EFECTIVO EN CAJA Y BANCO</t>
  </si>
  <si>
    <t>EFECTIVO EN CAJA:</t>
  </si>
  <si>
    <t xml:space="preserve">         BALANCE</t>
  </si>
  <si>
    <t xml:space="preserve">         PERIODO</t>
  </si>
  <si>
    <t>EFECTIVO EN BANCO:</t>
  </si>
  <si>
    <t>BCE. PERIODO</t>
  </si>
  <si>
    <t>BANCO DE RESERVAS CUENTA OPERATIVA</t>
  </si>
  <si>
    <t>FONDO PRESUPUESTAL PEND. DE TRANSFERIR P/ TESORERIA</t>
  </si>
  <si>
    <t xml:space="preserve">DISPONIBILIDAD </t>
  </si>
  <si>
    <t>NOTA EXPLICATIVA:</t>
  </si>
  <si>
    <t>Los  Recursos que  se  encuentran en el  Fondo Presupuestal en este periodo corresponden</t>
  </si>
  <si>
    <t>a  los  montos pendientes de ejecutar en el mismo.</t>
  </si>
  <si>
    <t xml:space="preserve">        2)</t>
  </si>
  <si>
    <t>INVENTARIOS:</t>
  </si>
  <si>
    <t xml:space="preserve">BALANCE </t>
  </si>
  <si>
    <t>ACUMULADO</t>
  </si>
  <si>
    <t xml:space="preserve">INVENTARIO DE SUMINISTROS </t>
  </si>
  <si>
    <t>INVENTARIO DE ABASTECIMIENTOS</t>
  </si>
  <si>
    <t>INVENTARIO DE ACCESORIOS MILITARES</t>
  </si>
  <si>
    <t>INVENTARIO DE HERRAMIENTAS</t>
  </si>
  <si>
    <t>INV. REPUESTOS PARA VEHS. Y MOTOCICLETAS</t>
  </si>
  <si>
    <t>INV. ACC. MENORES DE VEHS. Y MOTORES</t>
  </si>
  <si>
    <t>INV. NEUMATICOS</t>
  </si>
  <si>
    <t>3)</t>
  </si>
  <si>
    <t>GASTOS PAGADOS POR ADELANTADO:</t>
  </si>
  <si>
    <t>EL REFLEJO  DE LOS  MONTOS DE  LAS  POLIZAS DE VEHICULOS  DE  SEGUROS.</t>
  </si>
  <si>
    <t>SEGURO DE VEHICULOS DE MOTOR</t>
  </si>
  <si>
    <t>TOTAL</t>
  </si>
  <si>
    <t xml:space="preserve">        3-1)</t>
  </si>
  <si>
    <t>CUENTAS POR COBRAR FUNCIONARIOS Y EMPLEADOS :</t>
  </si>
  <si>
    <t>BALANCE</t>
  </si>
  <si>
    <t>PERIODO</t>
  </si>
  <si>
    <t>JOSE M. MENDEZ V.</t>
  </si>
  <si>
    <t>RANDIS FELIX SOSA</t>
  </si>
  <si>
    <t>RUBIO MENDEZ</t>
  </si>
  <si>
    <t>CARLOS A. SCHRILS S.</t>
  </si>
  <si>
    <t>OSCAR J. BRAZOBAN J.</t>
  </si>
  <si>
    <t xml:space="preserve">MIGUEL A. PINA </t>
  </si>
  <si>
    <t>AGRIBELCIO DE LA CRUZ T.</t>
  </si>
  <si>
    <t>LUIS N. PENA ENC.</t>
  </si>
  <si>
    <t>FRANKLYN AGUSTIN L.</t>
  </si>
  <si>
    <t>KATIA D.L PEREZ DIAZ</t>
  </si>
  <si>
    <t>DALYN A. CARABALLO F.</t>
  </si>
  <si>
    <t>ELISELIN FLORENTINO T.</t>
  </si>
  <si>
    <t>AGUSTIN ALVAREZ DE L.</t>
  </si>
  <si>
    <t>ARISMENDY VILLAMAN</t>
  </si>
  <si>
    <t>BLADIMIR PEGUERO R.</t>
  </si>
  <si>
    <t>FLAVIO GUSTAVO GOMEZ P.</t>
  </si>
  <si>
    <t>ANGELA M. JIMENEZ B.</t>
  </si>
  <si>
    <t>ALEJANDRO ROMERO R.</t>
  </si>
  <si>
    <t>GUILLERMO DIAZ M.</t>
  </si>
  <si>
    <t>CRISNELIS RAMIREZ F.</t>
  </si>
  <si>
    <t>NIURKA D. MARTINEZ T.</t>
  </si>
  <si>
    <t>3-2)</t>
  </si>
  <si>
    <t>CUENTAS POR COBRAR - OTRAS</t>
  </si>
  <si>
    <t>HECTOR JOSE VASQUEZ Q.</t>
  </si>
  <si>
    <t>PEDRO C. DOMINGUEZ D.</t>
  </si>
  <si>
    <t>GREGORIO ANTONIO C.</t>
  </si>
  <si>
    <t>RAMON ANTONIO MAZUL</t>
  </si>
  <si>
    <t>MODESTO RAMIREZ C.</t>
  </si>
  <si>
    <t>JENNY BRAZOBAN</t>
  </si>
  <si>
    <t>JOSE M. JACQUEZ A.</t>
  </si>
  <si>
    <t>RICEL D. FERNANDEZ R.</t>
  </si>
  <si>
    <t>HUGO M. DE LOS SANTOS</t>
  </si>
  <si>
    <t>DAIKO FELIZ</t>
  </si>
  <si>
    <t>MOISES DE LOS SANTOS F.</t>
  </si>
  <si>
    <t>EDGAR M. REYES VARGAS</t>
  </si>
  <si>
    <t>ARGENI CHAYAN SANCHEZ G.</t>
  </si>
  <si>
    <t>SILVERIO GUERRERO R.</t>
  </si>
  <si>
    <t>JUAN PEGUERO</t>
  </si>
  <si>
    <t>BERNARDO GUERRERO</t>
  </si>
  <si>
    <t>JOSE L. LAVANDIER C.</t>
  </si>
  <si>
    <t>JUAN M. VIZCAINO C.</t>
  </si>
  <si>
    <t>YODANIEL ROSARIO R.</t>
  </si>
  <si>
    <t>REYNALDO MONTILLA</t>
  </si>
  <si>
    <t>LISETT A.CHAER DEL C.</t>
  </si>
  <si>
    <t>ZARITA  MARIANO ENC.</t>
  </si>
  <si>
    <t>JULIO A. URBAEZ RUIZ</t>
  </si>
  <si>
    <t>3-3)</t>
  </si>
  <si>
    <t>RECLAMACIONES POR COBRAR :</t>
  </si>
  <si>
    <t>AMIGO DEL HOGAR</t>
  </si>
  <si>
    <t>OMEIBI DOMINICANA</t>
  </si>
  <si>
    <t>PRESTAMOS DESCS. POR BANRESERVAS  DE  EX EMPLEADOS *</t>
  </si>
  <si>
    <t>*</t>
  </si>
  <si>
    <t xml:space="preserve">ESTA DEUDA SE GENERO POR LOS MONTOS DEJADOS  DE DESCONTAR A EX EMPLEADOS </t>
  </si>
  <si>
    <t>QUE  FUERON  DESVINCULADOS  ANTES  DE CONCLUIR  CON  EL PAGO  DEL  PRESTAMO</t>
  </si>
  <si>
    <r>
      <t xml:space="preserve">QUE  EL  BANRESERVAS  LE  OTORGO  A LOS  MISMOS,  DENOMINADO </t>
    </r>
    <r>
      <rPr>
        <b/>
        <sz val="8"/>
        <rFont val="Arial"/>
        <family val="2"/>
      </rPr>
      <t xml:space="preserve"> </t>
    </r>
    <r>
      <rPr>
        <sz val="8"/>
        <rFont val="Arial"/>
        <family val="2"/>
      </rPr>
      <t>EMPLEADO FELIZ</t>
    </r>
    <r>
      <rPr>
        <b/>
        <sz val="8"/>
        <rFont val="Arial"/>
        <family val="2"/>
      </rPr>
      <t>.</t>
    </r>
  </si>
  <si>
    <t>TOTAL  NOTA 3</t>
  </si>
  <si>
    <t xml:space="preserve">        4)</t>
  </si>
  <si>
    <t>PROPIEDAD PLANTA Y EQUIPO :</t>
  </si>
  <si>
    <t>PORCENTAJES APLICADOS PARA EL CALCULO DE LA DEP.:  25%, 10%  y 5%</t>
  </si>
  <si>
    <t>5)</t>
  </si>
  <si>
    <t>FIANZAS ENERGIA ELECTRICA</t>
  </si>
  <si>
    <t>DEPOSITOS DE ALQUILERES DE LOCALES COMANDANCIAS</t>
  </si>
  <si>
    <t xml:space="preserve">      6)</t>
  </si>
  <si>
    <t xml:space="preserve">CUENTAS POR PAGAR </t>
  </si>
  <si>
    <t>6-1)</t>
  </si>
  <si>
    <t>CUENTAS POR PAGAR CORTO PLAZO</t>
  </si>
  <si>
    <t>PROVEEDORES LOCALES</t>
  </si>
  <si>
    <t>FUNCIONARIOS Y EMPLEADOS (INDEMNIZACIONES)</t>
  </si>
  <si>
    <t xml:space="preserve">     </t>
  </si>
  <si>
    <t>6-2)</t>
  </si>
  <si>
    <t>CUENTAS POR PAGAR LARGO PLAZO</t>
  </si>
  <si>
    <t>PROVEEDORES LOCALES  -años anteriores-</t>
  </si>
  <si>
    <t>TOTAL CUENTAS POR PAGAR CORTO Y LARGO PLAZO</t>
  </si>
  <si>
    <t>7)</t>
  </si>
  <si>
    <t>OTRAS CUENTAS POR PAGAR :</t>
  </si>
  <si>
    <t>WILSON JIMENEZ R.</t>
  </si>
  <si>
    <t>GRAFI MUNDO</t>
  </si>
  <si>
    <t>POLICIA NAC.</t>
  </si>
  <si>
    <t>GUILLERMO SALVADOR V.</t>
  </si>
  <si>
    <t>CESAR A. CAAMAÑO D.</t>
  </si>
  <si>
    <t>BANCO DE RESERVAS</t>
  </si>
  <si>
    <t>RAFAELINA G. DAVID</t>
  </si>
  <si>
    <t>TESORERIA NACIONAL</t>
  </si>
  <si>
    <t>PORFIRIO PINA S.</t>
  </si>
  <si>
    <t>ELVIO T. DOMINGUEZ</t>
  </si>
  <si>
    <t>FRANCIA LIZARDO O.</t>
  </si>
  <si>
    <t>GREGORIO DIAZ</t>
  </si>
  <si>
    <t xml:space="preserve">BELARMINIO GOMEZ </t>
  </si>
  <si>
    <t>ELIAS ELIZA</t>
  </si>
  <si>
    <t>CIPRIAN R. DIAZ</t>
  </si>
  <si>
    <t>GUAROA GIL HERNANDEZ</t>
  </si>
  <si>
    <t>MIGUEL A. MONTERO</t>
  </si>
  <si>
    <t xml:space="preserve">JACQUELINE A. NUNEZ </t>
  </si>
  <si>
    <t>ORLY D. PEREZ MEDINA</t>
  </si>
  <si>
    <t>MIGUEL ANGEL PICHARDO L.</t>
  </si>
  <si>
    <t>LUIS DARIO PION B.</t>
  </si>
  <si>
    <t>GITZE H. RODRIGUEZ N.</t>
  </si>
  <si>
    <t>ANGEL M. VALDEZ M.</t>
  </si>
  <si>
    <t>JOSE DE LA CRUZ VELEZ O.</t>
  </si>
  <si>
    <t>CODIA</t>
  </si>
  <si>
    <t>CRISTOBAL MORALES</t>
  </si>
  <si>
    <t>8)</t>
  </si>
  <si>
    <t>ACUMULACIONES Y RETENCIONES POR PAGAR :</t>
  </si>
  <si>
    <t>VALORES RD$</t>
  </si>
  <si>
    <t xml:space="preserve"> DEL PERIODO</t>
  </si>
  <si>
    <t>SUELDOS FIJOS</t>
  </si>
  <si>
    <t>SUELDO POR SERVICIOS ESPECIALES</t>
  </si>
  <si>
    <t>SUELDO FIJO POR CARGO A PERS. POLICIAL Y MILITAR</t>
  </si>
  <si>
    <t>APORTE 7.10%</t>
  </si>
  <si>
    <t>TOTALES</t>
  </si>
  <si>
    <t>VALORES  RD$</t>
  </si>
  <si>
    <t>DEL PERIODO</t>
  </si>
  <si>
    <t>SERVICIOS DE COMUNICACIÓN</t>
  </si>
  <si>
    <t>SERVS. BASICOS</t>
  </si>
  <si>
    <t>VIATICOS</t>
  </si>
  <si>
    <t>ALQ. EDIFICIOS Y LOCALES</t>
  </si>
  <si>
    <t>SEGURO DE VEHICULOS</t>
  </si>
  <si>
    <t>COMISIONES Y GASTOS BANCARIOS</t>
  </si>
  <si>
    <t>OTROS SERVICIOS NO PERSONALES</t>
  </si>
  <si>
    <t>ALIMENTOS Y PRODS. AGROFS.</t>
  </si>
  <si>
    <t>TEXTILES Y VESTUARIOS</t>
  </si>
  <si>
    <t>COMBUSTIBLE Y LUBRICANTES</t>
  </si>
  <si>
    <t>PRODUCTOS DE CUERO Y CAUCHO</t>
  </si>
  <si>
    <t>PINTURAS LACAS Y BARNICES</t>
  </si>
  <si>
    <t>PRODUCTOS Y UTILES VARIOS</t>
  </si>
  <si>
    <t xml:space="preserve">EL 1ERO DE  ENERO  HASTA  EL  31 DE  DICIEMBRE  DEL  2025, LOS  APORTES MENSUALES </t>
  </si>
  <si>
    <t>PRESUPUESTO APROBADO 2025</t>
  </si>
  <si>
    <t>DE  LA  PROCURADURIA  GENERAL  DE  LA  REPUBLICA  Y  OTROS  INGRESOS, APORTES  O</t>
  </si>
  <si>
    <t>LOS   ESTADOS  FINANCIEROS   ESTAN  PRESENTADOS  EN  PESOS  DOMINICANOS   ( RD$)</t>
  </si>
  <si>
    <t>DIETAS</t>
  </si>
  <si>
    <t>INV. REPUESTOS PARA EQUIPOS. COMUNICACION</t>
  </si>
  <si>
    <t>GASTOS PAGADOS POR ADELANTADO</t>
  </si>
  <si>
    <t>DIGESETT</t>
  </si>
  <si>
    <t>BALANCE GENERAL Y ESTADO DE RESULTADOS</t>
  </si>
  <si>
    <t>MATERIALES DE OFICINA</t>
  </si>
  <si>
    <t>General P.N., Pascual Cruz Mendez</t>
  </si>
  <si>
    <t>ACCESORIOS VARIOS</t>
  </si>
  <si>
    <t>HONORARIOS</t>
  </si>
  <si>
    <t>OBRAS MENORES</t>
  </si>
  <si>
    <t>PRODUTOS METALICOS</t>
  </si>
  <si>
    <t>DIRECCIÓN GRAL. DE SEGURIDAD DE TRANSITO Y TRANSPORTE TERRESTRE  -DIGESETT-</t>
  </si>
  <si>
    <t>CONTINUACIÓN :</t>
  </si>
  <si>
    <t>CAJA CHICA DIRECCIÓN ADM. Y  FINANCIERA</t>
  </si>
  <si>
    <t>LA  DIRECCIÓN  GENERAL  DE  SEGURIDAD DE TRANSITO Y TRANSPORTE  TERRESTRE FUE</t>
  </si>
  <si>
    <t>DONACIONES RECIBIDAS POR LA INSTITUCIÓN.</t>
  </si>
  <si>
    <t>PROPORCIONAR INFORMACION SOBRE  LA SITUACIÓN FINANCIERA, DE  TAL FORMA QUE</t>
  </si>
  <si>
    <t xml:space="preserve">LA EJECUCIÓN DE TODAS  LAS OPERACIONES INSTITUCIONALES. </t>
  </si>
  <si>
    <t>MOSTRAR  LOS RESULTADOS DE LA GESTIÓN DE ESTA DIRECCIÓN EN EL MANEJO DE LA</t>
  </si>
  <si>
    <t>EJECUCIÓN PRESUPUESTARIA A LO LARGO DEL PERIODO CONTABLE ANALIZADO.</t>
  </si>
  <si>
    <t>RETENCIÓN 0.5, 1.5 ,5,10 Y 2O %</t>
  </si>
  <si>
    <t>REPARACIÓN MAQ. Y EQUIPOS</t>
  </si>
  <si>
    <t>CONTRIBUCIÓN SEGURO DE SALUD</t>
  </si>
  <si>
    <t>CONTRIBUCIÓN SEGURO DE PENSIONES</t>
  </si>
  <si>
    <t>CONTRIBUCIÓN SEGURO RIESGO LABORAL</t>
  </si>
  <si>
    <t>DIRECCIÓN GENERAL DE SEGURIDAD DE TRANSITO Y TRANSPORTE TERRESTRE  DIGESETT</t>
  </si>
  <si>
    <t>RELACIÓN GASTOS MATERIALES Y SUMINISTROS</t>
  </si>
  <si>
    <t xml:space="preserve">                  Lic. David  Minaya Peña</t>
  </si>
  <si>
    <t xml:space="preserve">                 Director Adm. y  Financiero</t>
  </si>
  <si>
    <t xml:space="preserve">                    Lic. David  Minaya Peña</t>
  </si>
  <si>
    <t xml:space="preserve">                        Director Adm. y  Financiero</t>
  </si>
  <si>
    <t>RELACIÓN GASTOS SERVICIOS NO  PERSONALES</t>
  </si>
  <si>
    <t>PUBLICIDAD, IMPRE. Y ENCUADERNACIÓN</t>
  </si>
  <si>
    <t>RELACIÓN GASTOS SERVICIOS PERSONALES</t>
  </si>
  <si>
    <t>DIRECCIÓN GENERAL DE SEGURIDAD DE TRANSITO Y TRANSPORTE TERRESTRE  -DIGESETT-</t>
  </si>
  <si>
    <t xml:space="preserve">                    </t>
  </si>
  <si>
    <t xml:space="preserve">DIRECCIÓN GENERAL DE SEGURIDAD DE TRÁNSITO Y TRANSPORTE TERRESTRE  </t>
  </si>
  <si>
    <t>PRESTACIONES Y VACACIONES</t>
  </si>
  <si>
    <t>SUB TOTAL</t>
  </si>
  <si>
    <t xml:space="preserve">  Director General  DIGESETT</t>
  </si>
  <si>
    <t xml:space="preserve">       2do. Tte. P. N. Yudy Aquino De la Cruz  </t>
  </si>
  <si>
    <t xml:space="preserve"> 2do. Tte. P. N. Yudy Aquino De la Cruz  </t>
  </si>
  <si>
    <t>AL  31  DE MAYO DE  2025</t>
  </si>
  <si>
    <t>PRESUPUESTO  EJECUTADO MAYO 2025</t>
  </si>
  <si>
    <t>CORRESPONDIENTE AL MES DE MAYO 2025</t>
  </si>
  <si>
    <t>AL 31 DE MAYO DE 2025, ESTA CUENTA REFLEJA EL SIGUIENTE DESGLOSE:</t>
  </si>
  <si>
    <t>AL 31 DE MAYO  DE 2025, ESTA CUENTA REFLEJA EL SIGUIENTE DESGLOSE:</t>
  </si>
  <si>
    <t>LOS INVENTARIOS  AL 31 DE MAYO  DE  2025, SE DETALLA A CONTINUACIÓN:</t>
  </si>
  <si>
    <t>Al 31 DE MAYO DEL 2025 LOS GASTOS PAGADOS P/ ADELANTADO D/L INSTITUCIÓN SON</t>
  </si>
  <si>
    <t>LAS CUENTAS X COBRAR  FUNC. Y EMP. AL 31 DE MAYO DE 2025, SE DETALLA A CONTINUACIÓN:</t>
  </si>
  <si>
    <t xml:space="preserve">LAS CUENTAS POR COBRAR -OTRAS AL 31 DE MAYO  DE 2025, SE DETALLA A </t>
  </si>
  <si>
    <t xml:space="preserve">LAS RECLAMACIONES POR COBRAR  AL 31 DE MAYO  DE 2025, SE DETALLA A </t>
  </si>
  <si>
    <t>AL 31  DE MAYO 2025, LA COMPOSICIÓN NETA DE ESTA CUENTA SE DETALLA ASI:</t>
  </si>
  <si>
    <t>MONTOS ACTIVOS FIJOS MAYO-2025</t>
  </si>
  <si>
    <t xml:space="preserve">DEPRECIACIÓN MAYO-2025 </t>
  </si>
  <si>
    <t>EL  DETALLE  DE ESTA CUENTA AL 31 DE MAYO  2025  ES COMO  SIGUE:</t>
  </si>
  <si>
    <t>EL  DETALLE  DE ESTA CUENTA AL 31  DE MAYO  DE  2025 , ES COMO SIGUE:</t>
  </si>
  <si>
    <t>EL DETALLE DE ESTA CUENTA AL 31 DE MAYO  DE  2025, ES COMO SIGUE:</t>
  </si>
  <si>
    <t>AL 31 DE MAYO  DE  2025, EL IMPUESTOS A PAGAR SE DETALLA COMO SIGUE:</t>
  </si>
  <si>
    <t>CORRESPONDIENTE AL MES DE MAYO  2025</t>
  </si>
  <si>
    <t>TOTAL INVENTARIOS</t>
  </si>
  <si>
    <t>MENOS: DISMINUCIÓN PRESUPUESTAL</t>
  </si>
  <si>
    <t>DIRECCIÓN GENERAL DE SEGURIDAD DE TRÁNSITO Y TRANSPORTE TERRESTRE</t>
  </si>
  <si>
    <t>SUELDO PERSONAL TEMPORAL</t>
  </si>
  <si>
    <t>DONACIONES A PERSONAS</t>
  </si>
  <si>
    <t>AL 31 DE MAYO  DE  2025</t>
  </si>
  <si>
    <t>.</t>
  </si>
  <si>
    <t>MAYO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</si>
</sst>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2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ptos Narrow"/>
      <family val="2"/>
      <scheme val="minor"/>
    </font>
    <font>
      <sz val="11"/>
      <color theme="1"/>
      <name val="Arial"/>
      <family val="2"/>
    </font>
    <font>
      <sz val="9"/>
      <color theme="1"/>
      <name val="Arial"/>
      <family val="2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u/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8"/>
      <name val="Arial"/>
      <family val="2"/>
    </font>
    <font>
      <u/>
      <sz val="10"/>
      <color theme="1"/>
      <name val="Arial"/>
      <family val="2"/>
    </font>
    <font>
      <sz val="12"/>
      <name val="Arial"/>
      <family val="2"/>
    </font>
    <font>
      <b/>
      <sz val="8"/>
      <name val="Arial"/>
      <family val="2"/>
    </font>
    <font>
      <sz val="9"/>
      <color theme="1"/>
      <name val="Aptos Narrow"/>
      <family val="2"/>
      <scheme val="minor"/>
    </font>
    <font>
      <b/>
      <sz val="20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1" fillId="0" borderId="0"/>
    <xf numFmtId="0" fontId="1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129">
    <xf numFmtId="0" fontId="0" fillId="0" borderId="0" xfId="0"/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43" fontId="5" fillId="0" borderId="0" xfId="1" applyFont="1"/>
    <xf numFmtId="43" fontId="3" fillId="0" borderId="1" xfId="1" applyFont="1" applyBorder="1"/>
    <xf numFmtId="43" fontId="3" fillId="0" borderId="0" xfId="1" applyFont="1" applyBorder="1"/>
    <xf numFmtId="43" fontId="0" fillId="0" borderId="0" xfId="0" applyNumberFormat="1"/>
    <xf numFmtId="43" fontId="5" fillId="0" borderId="0" xfId="1" applyFont="1" applyBorder="1"/>
    <xf numFmtId="0" fontId="8" fillId="0" borderId="0" xfId="0" applyFont="1"/>
    <xf numFmtId="0" fontId="6" fillId="0" borderId="0" xfId="0" applyFont="1"/>
    <xf numFmtId="0" fontId="9" fillId="0" borderId="0" xfId="0" applyFont="1"/>
    <xf numFmtId="43" fontId="0" fillId="0" borderId="0" xfId="1" applyFont="1" applyBorder="1"/>
    <xf numFmtId="0" fontId="2" fillId="0" borderId="0" xfId="0" applyFont="1"/>
    <xf numFmtId="43" fontId="2" fillId="0" borderId="0" xfId="0" applyNumberFormat="1" applyFont="1"/>
    <xf numFmtId="43" fontId="5" fillId="0" borderId="1" xfId="1" applyFont="1" applyBorder="1"/>
    <xf numFmtId="43" fontId="0" fillId="0" borderId="0" xfId="1" applyFont="1"/>
    <xf numFmtId="43" fontId="11" fillId="0" borderId="2" xfId="1" applyFont="1" applyBorder="1"/>
    <xf numFmtId="43" fontId="11" fillId="0" borderId="0" xfId="1" applyFont="1" applyBorder="1"/>
    <xf numFmtId="4" fontId="0" fillId="0" borderId="0" xfId="0" applyNumberFormat="1"/>
    <xf numFmtId="0" fontId="11" fillId="0" borderId="0" xfId="2" applyAlignment="1">
      <alignment horizontal="left"/>
    </xf>
    <xf numFmtId="0" fontId="13" fillId="0" borderId="0" xfId="2" applyFont="1" applyAlignment="1">
      <alignment horizontal="left"/>
    </xf>
    <xf numFmtId="0" fontId="13" fillId="0" borderId="0" xfId="2" applyFont="1" applyAlignment="1">
      <alignment horizontal="center"/>
    </xf>
    <xf numFmtId="0" fontId="11" fillId="0" borderId="0" xfId="2" applyAlignment="1">
      <alignment horizontal="center"/>
    </xf>
    <xf numFmtId="0" fontId="11" fillId="0" borderId="0" xfId="2"/>
    <xf numFmtId="0" fontId="13" fillId="0" borderId="0" xfId="2" applyFont="1"/>
    <xf numFmtId="4" fontId="11" fillId="0" borderId="0" xfId="2" applyNumberFormat="1"/>
    <xf numFmtId="43" fontId="11" fillId="0" borderId="0" xfId="2" applyNumberFormat="1"/>
    <xf numFmtId="43" fontId="5" fillId="0" borderId="0" xfId="1" applyFont="1" applyAlignment="1">
      <alignment horizontal="center"/>
    </xf>
    <xf numFmtId="43" fontId="11" fillId="0" borderId="1" xfId="1" applyFont="1" applyBorder="1" applyAlignment="1"/>
    <xf numFmtId="43" fontId="11" fillId="0" borderId="0" xfId="1" applyFont="1" applyBorder="1" applyAlignment="1"/>
    <xf numFmtId="0" fontId="14" fillId="0" borderId="0" xfId="2" applyFont="1"/>
    <xf numFmtId="4" fontId="11" fillId="0" borderId="1" xfId="2" applyNumberFormat="1" applyBorder="1"/>
    <xf numFmtId="0" fontId="15" fillId="0" borderId="0" xfId="2" applyFont="1"/>
    <xf numFmtId="4" fontId="14" fillId="0" borderId="0" xfId="2" applyNumberFormat="1" applyFont="1"/>
    <xf numFmtId="0" fontId="16" fillId="0" borderId="0" xfId="2" applyFont="1"/>
    <xf numFmtId="4" fontId="16" fillId="0" borderId="0" xfId="2" applyNumberFormat="1" applyFont="1"/>
    <xf numFmtId="4" fontId="11" fillId="0" borderId="0" xfId="3" applyNumberFormat="1"/>
    <xf numFmtId="0" fontId="11" fillId="0" borderId="0" xfId="3"/>
    <xf numFmtId="43" fontId="11" fillId="0" borderId="0" xfId="1" applyFont="1" applyFill="1" applyBorder="1"/>
    <xf numFmtId="43" fontId="11" fillId="0" borderId="0" xfId="1" applyFont="1" applyBorder="1" applyAlignment="1">
      <alignment horizontal="center"/>
    </xf>
    <xf numFmtId="0" fontId="17" fillId="0" borderId="0" xfId="0" applyFont="1"/>
    <xf numFmtId="0" fontId="11" fillId="0" borderId="0" xfId="4"/>
    <xf numFmtId="4" fontId="16" fillId="0" borderId="1" xfId="2" applyNumberFormat="1" applyFont="1" applyBorder="1"/>
    <xf numFmtId="0" fontId="12" fillId="0" borderId="0" xfId="2" applyFont="1" applyAlignment="1">
      <alignment horizontal="right"/>
    </xf>
    <xf numFmtId="4" fontId="16" fillId="0" borderId="4" xfId="2" applyNumberFormat="1" applyFont="1" applyBorder="1"/>
    <xf numFmtId="0" fontId="18" fillId="0" borderId="0" xfId="2" applyFont="1"/>
    <xf numFmtId="4" fontId="5" fillId="0" borderId="1" xfId="0" applyNumberFormat="1" applyFont="1" applyBorder="1"/>
    <xf numFmtId="4" fontId="5" fillId="0" borderId="0" xfId="0" applyNumberFormat="1" applyFont="1"/>
    <xf numFmtId="43" fontId="11" fillId="0" borderId="0" xfId="1" applyFont="1" applyAlignment="1">
      <alignment horizontal="center"/>
    </xf>
    <xf numFmtId="43" fontId="5" fillId="2" borderId="0" xfId="1" applyFont="1" applyFill="1"/>
    <xf numFmtId="43" fontId="11" fillId="0" borderId="0" xfId="2" applyNumberFormat="1" applyAlignment="1">
      <alignment horizontal="center"/>
    </xf>
    <xf numFmtId="4" fontId="11" fillId="0" borderId="0" xfId="2" applyNumberFormat="1" applyAlignment="1">
      <alignment horizontal="center"/>
    </xf>
    <xf numFmtId="4" fontId="16" fillId="0" borderId="0" xfId="2" applyNumberFormat="1" applyFont="1" applyAlignment="1">
      <alignment horizontal="center"/>
    </xf>
    <xf numFmtId="0" fontId="20" fillId="0" borderId="0" xfId="0" applyFont="1"/>
    <xf numFmtId="4" fontId="20" fillId="0" borderId="0" xfId="0" applyNumberFormat="1" applyFont="1"/>
    <xf numFmtId="0" fontId="2" fillId="0" borderId="0" xfId="0" applyFont="1" applyAlignment="1">
      <alignment horizontal="right"/>
    </xf>
    <xf numFmtId="4" fontId="11" fillId="0" borderId="0" xfId="4" applyNumberFormat="1"/>
    <xf numFmtId="2" fontId="8" fillId="0" borderId="0" xfId="0" applyNumberFormat="1" applyFont="1"/>
    <xf numFmtId="43" fontId="5" fillId="0" borderId="0" xfId="1" applyFont="1" applyBorder="1" applyAlignment="1">
      <alignment horizontal="center"/>
    </xf>
    <xf numFmtId="0" fontId="12" fillId="0" borderId="0" xfId="4" applyFont="1" applyAlignment="1">
      <alignment horizontal="right"/>
    </xf>
    <xf numFmtId="0" fontId="13" fillId="0" borderId="0" xfId="4" applyFont="1"/>
    <xf numFmtId="43" fontId="11" fillId="0" borderId="0" xfId="1" applyFont="1" applyAlignment="1">
      <alignment horizontal="right"/>
    </xf>
    <xf numFmtId="164" fontId="0" fillId="0" borderId="0" xfId="0" applyNumberFormat="1"/>
    <xf numFmtId="43" fontId="11" fillId="0" borderId="1" xfId="1" applyFont="1" applyBorder="1" applyAlignment="1">
      <alignment horizontal="right"/>
    </xf>
    <xf numFmtId="164" fontId="11" fillId="0" borderId="0" xfId="5" applyFont="1" applyBorder="1" applyAlignment="1">
      <alignment horizontal="right"/>
    </xf>
    <xf numFmtId="164" fontId="11" fillId="0" borderId="0" xfId="5" applyFont="1" applyAlignment="1">
      <alignment horizontal="right"/>
    </xf>
    <xf numFmtId="0" fontId="11" fillId="0" borderId="0" xfId="4" applyAlignment="1">
      <alignment horizontal="center"/>
    </xf>
    <xf numFmtId="43" fontId="11" fillId="0" borderId="3" xfId="1" applyFont="1" applyBorder="1" applyAlignment="1">
      <alignment horizontal="right"/>
    </xf>
    <xf numFmtId="43" fontId="11" fillId="0" borderId="1" xfId="1" applyFont="1" applyBorder="1"/>
    <xf numFmtId="43" fontId="12" fillId="0" borderId="0" xfId="1" applyFont="1" applyBorder="1"/>
    <xf numFmtId="0" fontId="16" fillId="0" borderId="0" xfId="4" applyFont="1"/>
    <xf numFmtId="4" fontId="16" fillId="0" borderId="0" xfId="4" applyNumberFormat="1" applyFont="1"/>
    <xf numFmtId="4" fontId="16" fillId="0" borderId="4" xfId="4" applyNumberFormat="1" applyFont="1" applyBorder="1"/>
    <xf numFmtId="4" fontId="16" fillId="0" borderId="1" xfId="4" applyNumberFormat="1" applyFont="1" applyBorder="1"/>
    <xf numFmtId="43" fontId="11" fillId="0" borderId="0" xfId="1" applyFont="1"/>
    <xf numFmtId="43" fontId="11" fillId="0" borderId="5" xfId="1" applyFont="1" applyBorder="1"/>
    <xf numFmtId="164" fontId="0" fillId="0" borderId="0" xfId="6" applyFont="1"/>
    <xf numFmtId="0" fontId="12" fillId="0" borderId="0" xfId="4" applyFont="1"/>
    <xf numFmtId="43" fontId="7" fillId="0" borderId="0" xfId="0" applyNumberFormat="1" applyFont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43" fontId="1" fillId="0" borderId="0" xfId="1" applyFont="1"/>
    <xf numFmtId="0" fontId="0" fillId="0" borderId="0" xfId="0" applyAlignment="1">
      <alignment horizontal="left"/>
    </xf>
    <xf numFmtId="43" fontId="5" fillId="0" borderId="0" xfId="1" applyFont="1" applyAlignment="1"/>
    <xf numFmtId="43" fontId="5" fillId="0" borderId="0" xfId="0" applyNumberFormat="1" applyFont="1"/>
    <xf numFmtId="43" fontId="6" fillId="0" borderId="0" xfId="0" applyNumberFormat="1" applyFont="1"/>
    <xf numFmtId="43" fontId="6" fillId="0" borderId="0" xfId="0" applyNumberFormat="1" applyFont="1" applyAlignment="1">
      <alignment horizontal="center"/>
    </xf>
    <xf numFmtId="43" fontId="9" fillId="0" borderId="0" xfId="0" applyNumberFormat="1" applyFont="1"/>
    <xf numFmtId="43" fontId="8" fillId="0" borderId="0" xfId="0" applyNumberFormat="1" applyFont="1"/>
    <xf numFmtId="0" fontId="24" fillId="0" borderId="0" xfId="0" applyFont="1"/>
    <xf numFmtId="0" fontId="12" fillId="0" borderId="0" xfId="2" applyFont="1" applyAlignment="1">
      <alignment horizontal="left"/>
    </xf>
    <xf numFmtId="0" fontId="12" fillId="0" borderId="0" xfId="2" applyFont="1"/>
    <xf numFmtId="0" fontId="3" fillId="0" borderId="0" xfId="0" applyFont="1" applyAlignment="1">
      <alignment horizontal="right"/>
    </xf>
    <xf numFmtId="0" fontId="19" fillId="0" borderId="0" xfId="2" applyFont="1"/>
    <xf numFmtId="0" fontId="6" fillId="0" borderId="0" xfId="0" applyFont="1" applyAlignment="1">
      <alignment horizontal="left"/>
    </xf>
    <xf numFmtId="43" fontId="2" fillId="0" borderId="2" xfId="0" applyNumberFormat="1" applyFont="1" applyBorder="1"/>
    <xf numFmtId="0" fontId="3" fillId="0" borderId="0" xfId="0" applyFont="1" applyAlignment="1">
      <alignment horizontal="center"/>
    </xf>
    <xf numFmtId="43" fontId="12" fillId="0" borderId="1" xfId="1" applyFont="1" applyBorder="1"/>
    <xf numFmtId="4" fontId="12" fillId="0" borderId="0" xfId="0" applyNumberFormat="1" applyFont="1"/>
    <xf numFmtId="4" fontId="12" fillId="0" borderId="1" xfId="0" applyNumberFormat="1" applyFont="1" applyBorder="1"/>
    <xf numFmtId="0" fontId="3" fillId="0" borderId="1" xfId="0" applyFont="1" applyBorder="1"/>
    <xf numFmtId="164" fontId="3" fillId="0" borderId="0" xfId="7" applyFont="1" applyBorder="1"/>
    <xf numFmtId="43" fontId="2" fillId="0" borderId="0" xfId="1" applyFont="1" applyBorder="1"/>
    <xf numFmtId="43" fontId="2" fillId="0" borderId="0" xfId="1" applyFont="1"/>
    <xf numFmtId="4" fontId="3" fillId="0" borderId="0" xfId="0" applyNumberFormat="1" applyFont="1"/>
    <xf numFmtId="43" fontId="12" fillId="0" borderId="1" xfId="1" applyFont="1" applyBorder="1" applyAlignment="1">
      <alignment horizontal="center"/>
    </xf>
    <xf numFmtId="0" fontId="25" fillId="0" borderId="0" xfId="2" applyFont="1"/>
    <xf numFmtId="4" fontId="12" fillId="0" borderId="3" xfId="2" applyNumberFormat="1" applyFont="1" applyBorder="1"/>
    <xf numFmtId="4" fontId="12" fillId="0" borderId="0" xfId="2" applyNumberFormat="1" applyFont="1"/>
    <xf numFmtId="0" fontId="21" fillId="0" borderId="0" xfId="0" applyFont="1" applyAlignment="1">
      <alignment horizontal="center"/>
    </xf>
    <xf numFmtId="0" fontId="22" fillId="0" borderId="0" xfId="0" applyFont="1" applyAlignment="1">
      <alignment horizontal="center"/>
    </xf>
    <xf numFmtId="17" fontId="23" fillId="0" borderId="0" xfId="0" applyNumberFormat="1" applyFont="1" applyAlignment="1">
      <alignment horizontal="center"/>
    </xf>
    <xf numFmtId="0" fontId="2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10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12" fillId="0" borderId="0" xfId="2" applyFont="1" applyAlignment="1">
      <alignment horizontal="center"/>
    </xf>
    <xf numFmtId="0" fontId="11" fillId="0" borderId="0" xfId="2" applyAlignment="1">
      <alignment horizontal="left"/>
    </xf>
    <xf numFmtId="0" fontId="11" fillId="0" borderId="0" xfId="0" applyFont="1" applyAlignment="1">
      <alignment horizontal="center"/>
    </xf>
    <xf numFmtId="0" fontId="14" fillId="0" borderId="0" xfId="0" applyFont="1" applyAlignment="1">
      <alignment horizontal="center"/>
    </xf>
  </cellXfs>
  <cellStyles count="9">
    <cellStyle name="Millares" xfId="1" builtinId="3"/>
    <cellStyle name="Millares 2" xfId="6" xr:uid="{0C9CC809-9A29-47BD-A420-EB592F66415A}"/>
    <cellStyle name="Millares 3" xfId="8" xr:uid="{99C31D29-99C7-4A8B-BF12-1EE81DA5EAD8}"/>
    <cellStyle name="Millares 4" xfId="5" xr:uid="{98D4E4BD-51B0-4032-896D-8DE59F86D9AC}"/>
    <cellStyle name="Millares 7" xfId="7" xr:uid="{0370F277-B5E4-47C1-8960-1537CC383C73}"/>
    <cellStyle name="Normal" xfId="0" builtinId="0"/>
    <cellStyle name="Normal 2" xfId="3" xr:uid="{C24D3998-A94D-492E-B837-B3D9A5F79FA4}"/>
    <cellStyle name="Normal 4" xfId="2" xr:uid="{80945010-23D2-4B15-AB88-5FA3EB88973A}"/>
    <cellStyle name="Normal 4 2" xfId="4" xr:uid="{3C4DC1C8-859D-4450-8AE3-D9D2CF3BFC7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196626</xdr:colOff>
      <xdr:row>0</xdr:row>
      <xdr:rowOff>57151</xdr:rowOff>
    </xdr:from>
    <xdr:to>
      <xdr:col>4</xdr:col>
      <xdr:colOff>552450</xdr:colOff>
      <xdr:row>5</xdr:row>
      <xdr:rowOff>9526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238AF33-39D3-4DBA-A3EB-E30FA5CAD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482626" y="57151"/>
          <a:ext cx="1117824" cy="8191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361950</xdr:colOff>
      <xdr:row>0</xdr:row>
      <xdr:rowOff>0</xdr:rowOff>
    </xdr:from>
    <xdr:to>
      <xdr:col>4</xdr:col>
      <xdr:colOff>495300</xdr:colOff>
      <xdr:row>4</xdr:row>
      <xdr:rowOff>38099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E4112178-8E96-4E8D-ABFB-23B150A170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57475" y="0"/>
          <a:ext cx="781050" cy="94297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141632</xdr:colOff>
      <xdr:row>0</xdr:row>
      <xdr:rowOff>133349</xdr:rowOff>
    </xdr:from>
    <xdr:to>
      <xdr:col>4</xdr:col>
      <xdr:colOff>285750</xdr:colOff>
      <xdr:row>3</xdr:row>
      <xdr:rowOff>171450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30E5006-B615-45D3-8BC4-8E31EB01E4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627657" y="133349"/>
          <a:ext cx="782293" cy="60960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FEDCE-062A-48C9-B774-5227C92BED51}">
  <dimension ref="A9:H34"/>
  <sheetViews>
    <sheetView tabSelected="1" topLeftCell="A5" workbookViewId="0">
      <selection activeCell="N23" sqref="N23"/>
    </sheetView>
  </sheetViews>
  <sheetFormatPr baseColWidth="10" defaultRowHeight="15" x14ac:dyDescent="0.25"/>
  <cols>
    <col min="8" max="8" width="11.42578125" customWidth="1"/>
  </cols>
  <sheetData>
    <row r="9" spans="1:8" ht="15.75" customHeight="1" x14ac:dyDescent="0.25">
      <c r="A9" s="116" t="s">
        <v>271</v>
      </c>
      <c r="B9" s="116"/>
      <c r="C9" s="116"/>
      <c r="D9" s="116"/>
      <c r="E9" s="116"/>
      <c r="F9" s="116"/>
      <c r="G9" s="116"/>
      <c r="H9" s="116"/>
    </row>
    <row r="11" spans="1:8" ht="26.25" x14ac:dyDescent="0.4">
      <c r="A11" s="112" t="s">
        <v>238</v>
      </c>
      <c r="B11" s="112"/>
      <c r="C11" s="112"/>
      <c r="D11" s="112"/>
      <c r="E11" s="112"/>
      <c r="F11" s="112"/>
      <c r="G11" s="112"/>
      <c r="H11" s="112"/>
    </row>
    <row r="21" spans="1:8" ht="24" x14ac:dyDescent="0.4">
      <c r="A21" s="113" t="s">
        <v>239</v>
      </c>
      <c r="B21" s="113"/>
      <c r="C21" s="113"/>
      <c r="D21" s="113"/>
      <c r="E21" s="113"/>
      <c r="F21" s="113"/>
      <c r="G21" s="113"/>
      <c r="H21" s="113"/>
    </row>
    <row r="34" spans="1:8" ht="21" x14ac:dyDescent="0.35">
      <c r="A34" s="114" t="s">
        <v>302</v>
      </c>
      <c r="B34" s="115"/>
      <c r="C34" s="115"/>
      <c r="D34" s="115"/>
      <c r="E34" s="115"/>
      <c r="F34" s="115"/>
      <c r="G34" s="115"/>
      <c r="H34" s="115"/>
    </row>
  </sheetData>
  <mergeCells count="4">
    <mergeCell ref="A11:H11"/>
    <mergeCell ref="A21:H21"/>
    <mergeCell ref="A34:H34"/>
    <mergeCell ref="A9:H9"/>
  </mergeCells>
  <pageMargins left="0.7" right="0.33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3D52A-B14F-44E5-803B-6A8BA533E603}">
  <dimension ref="A2:K88"/>
  <sheetViews>
    <sheetView topLeftCell="A54" zoomScale="106" zoomScaleNormal="106" workbookViewId="0">
      <selection activeCell="M69" sqref="M69"/>
    </sheetView>
  </sheetViews>
  <sheetFormatPr baseColWidth="10" defaultRowHeight="15" x14ac:dyDescent="0.25"/>
  <cols>
    <col min="6" max="6" width="9.7109375" customWidth="1"/>
    <col min="7" max="7" width="18.42578125" style="8" customWidth="1"/>
    <col min="8" max="8" width="6" customWidth="1"/>
    <col min="9" max="9" width="15.85546875" bestFit="1" customWidth="1"/>
    <col min="10" max="10" width="15.140625" style="17" bestFit="1" customWidth="1"/>
    <col min="11" max="11" width="13.140625" customWidth="1"/>
  </cols>
  <sheetData>
    <row r="2" spans="1:8" ht="8.25" customHeight="1" x14ac:dyDescent="0.25"/>
    <row r="6" spans="1:8" x14ac:dyDescent="0.25">
      <c r="A6" s="120" t="s">
        <v>297</v>
      </c>
      <c r="B6" s="120"/>
      <c r="C6" s="120"/>
      <c r="D6" s="120"/>
      <c r="E6" s="120"/>
      <c r="F6" s="120"/>
      <c r="G6" s="120"/>
      <c r="H6" s="120"/>
    </row>
    <row r="7" spans="1:8" x14ac:dyDescent="0.25">
      <c r="A7" s="120" t="s">
        <v>0</v>
      </c>
      <c r="B7" s="120"/>
      <c r="C7" s="120"/>
      <c r="D7" s="120"/>
      <c r="E7" s="120"/>
      <c r="F7" s="120"/>
      <c r="G7" s="120"/>
      <c r="H7" s="120"/>
    </row>
    <row r="8" spans="1:8" x14ac:dyDescent="0.25">
      <c r="A8" s="116" t="s">
        <v>1</v>
      </c>
      <c r="B8" s="116"/>
      <c r="C8" s="116"/>
      <c r="D8" s="116"/>
      <c r="E8" s="116"/>
      <c r="F8" s="116"/>
      <c r="G8" s="116"/>
      <c r="H8" s="116"/>
    </row>
    <row r="9" spans="1:8" x14ac:dyDescent="0.25">
      <c r="A9" s="119" t="s">
        <v>277</v>
      </c>
      <c r="B9" s="119"/>
      <c r="C9" s="119"/>
      <c r="D9" s="119"/>
      <c r="E9" s="119"/>
      <c r="F9" s="119"/>
      <c r="G9" s="119"/>
      <c r="H9" s="119"/>
    </row>
    <row r="10" spans="1:8" x14ac:dyDescent="0.25">
      <c r="A10" s="118" t="s">
        <v>2</v>
      </c>
      <c r="B10" s="118"/>
      <c r="C10" s="118"/>
      <c r="D10" s="118"/>
      <c r="E10" s="118"/>
      <c r="F10" s="118"/>
      <c r="G10" s="118"/>
      <c r="H10" s="118"/>
    </row>
    <row r="11" spans="1:8" x14ac:dyDescent="0.25">
      <c r="A11" s="3" t="s">
        <v>3</v>
      </c>
      <c r="B11" s="4"/>
      <c r="C11" s="4"/>
      <c r="D11" s="4"/>
      <c r="E11" s="4" t="s">
        <v>4</v>
      </c>
    </row>
    <row r="12" spans="1:8" x14ac:dyDescent="0.25">
      <c r="A12" s="4"/>
      <c r="B12" s="4"/>
      <c r="C12" s="4"/>
      <c r="D12" s="4"/>
      <c r="E12" s="4"/>
    </row>
    <row r="13" spans="1:8" x14ac:dyDescent="0.25">
      <c r="A13" s="3" t="s">
        <v>5</v>
      </c>
      <c r="B13" s="4"/>
      <c r="C13" s="4"/>
      <c r="D13" s="4"/>
      <c r="E13" s="4"/>
    </row>
    <row r="14" spans="1:8" ht="9.75" customHeight="1" x14ac:dyDescent="0.25">
      <c r="A14" s="3"/>
      <c r="B14" s="4"/>
      <c r="C14" s="4"/>
      <c r="D14" s="4"/>
      <c r="E14" s="4"/>
      <c r="G14" s="5"/>
    </row>
    <row r="15" spans="1:8" x14ac:dyDescent="0.25">
      <c r="A15" s="4" t="s">
        <v>6</v>
      </c>
      <c r="B15" s="4"/>
      <c r="C15" s="4"/>
      <c r="D15" s="4"/>
      <c r="E15" s="4"/>
      <c r="G15" s="5">
        <f>+'NOTA A-LOS ESTADOS MAYO-2025'!F65</f>
        <v>22544296.459999997</v>
      </c>
    </row>
    <row r="16" spans="1:8" x14ac:dyDescent="0.25">
      <c r="A16" s="4" t="s">
        <v>7</v>
      </c>
      <c r="B16" s="4"/>
      <c r="C16" s="4"/>
      <c r="D16" s="4"/>
      <c r="E16" s="4"/>
      <c r="G16" s="5">
        <f>+'NOTA A-LOS ESTADOS MAYO-2025'!G85</f>
        <v>167035745.81999996</v>
      </c>
    </row>
    <row r="17" spans="1:9" x14ac:dyDescent="0.25">
      <c r="A17" s="4" t="s">
        <v>8</v>
      </c>
      <c r="B17" s="4"/>
      <c r="C17" s="4"/>
      <c r="D17" s="4"/>
      <c r="E17" s="4"/>
      <c r="G17" s="5">
        <f>+'NOTA A-LOS ESTADOS MAYO-2025'!G173</f>
        <v>571952.94000000006</v>
      </c>
    </row>
    <row r="18" spans="1:9" x14ac:dyDescent="0.25">
      <c r="A18" s="4" t="s">
        <v>237</v>
      </c>
      <c r="B18" s="4"/>
      <c r="C18" s="4"/>
      <c r="D18" s="4"/>
      <c r="E18" s="4"/>
      <c r="G18" s="5">
        <f>+'NOTA A-LOS ESTADOS MAYO-2025'!G92</f>
        <v>13191780.825917801</v>
      </c>
    </row>
    <row r="19" spans="1:9" x14ac:dyDescent="0.25">
      <c r="A19" s="4"/>
      <c r="B19" s="4"/>
      <c r="C19" s="4"/>
      <c r="D19" s="4"/>
      <c r="E19" s="4"/>
      <c r="G19" s="5"/>
    </row>
    <row r="20" spans="1:9" ht="15.75" thickBot="1" x14ac:dyDescent="0.3">
      <c r="A20" s="3" t="s">
        <v>9</v>
      </c>
      <c r="B20" s="4"/>
      <c r="C20" s="4"/>
      <c r="D20" s="4"/>
      <c r="E20" s="4"/>
      <c r="G20" s="6">
        <f>SUM(G15:G19)</f>
        <v>203343776.04591778</v>
      </c>
    </row>
    <row r="21" spans="1:9" ht="15.75" thickTop="1" x14ac:dyDescent="0.25">
      <c r="A21" s="3"/>
      <c r="B21" s="4"/>
      <c r="C21" s="4"/>
      <c r="D21" s="4"/>
      <c r="E21" s="4"/>
      <c r="G21" s="7"/>
    </row>
    <row r="22" spans="1:9" x14ac:dyDescent="0.25">
      <c r="A22" s="4"/>
      <c r="B22" s="4"/>
      <c r="C22" s="4"/>
      <c r="D22" s="4"/>
      <c r="E22" s="4"/>
      <c r="G22" s="87"/>
    </row>
    <row r="23" spans="1:9" x14ac:dyDescent="0.25">
      <c r="A23" s="3" t="s">
        <v>10</v>
      </c>
      <c r="B23" s="4"/>
      <c r="C23" s="4"/>
      <c r="D23" s="4"/>
      <c r="E23" s="4"/>
      <c r="G23" s="87"/>
    </row>
    <row r="24" spans="1:9" ht="10.5" customHeight="1" x14ac:dyDescent="0.25">
      <c r="A24" s="3"/>
      <c r="B24" s="4"/>
      <c r="C24" s="4"/>
      <c r="D24" s="4"/>
      <c r="E24" s="4"/>
      <c r="G24" s="87"/>
    </row>
    <row r="25" spans="1:9" x14ac:dyDescent="0.25">
      <c r="A25" s="4" t="s">
        <v>11</v>
      </c>
      <c r="B25" s="4"/>
      <c r="C25" s="4"/>
      <c r="D25" s="4"/>
      <c r="E25" s="4"/>
      <c r="G25" s="5">
        <f>+'NOTA A-LOS ESTADOS MAYO-2025'!G179</f>
        <v>367465586.30000001</v>
      </c>
    </row>
    <row r="26" spans="1:9" x14ac:dyDescent="0.25">
      <c r="A26" s="4"/>
      <c r="B26" s="4"/>
      <c r="C26" s="4"/>
      <c r="D26" s="4"/>
      <c r="E26" s="4"/>
      <c r="G26" s="5"/>
    </row>
    <row r="27" spans="1:9" x14ac:dyDescent="0.25">
      <c r="A27" s="4"/>
      <c r="B27" s="4"/>
      <c r="C27" s="4"/>
      <c r="D27" s="4"/>
      <c r="E27" s="4"/>
      <c r="G27" s="5"/>
    </row>
    <row r="28" spans="1:9" ht="15.75" thickBot="1" x14ac:dyDescent="0.3">
      <c r="A28" s="3" t="s">
        <v>12</v>
      </c>
      <c r="B28" s="4"/>
      <c r="C28" s="4"/>
      <c r="D28" s="4"/>
      <c r="E28" s="4"/>
      <c r="G28" s="6">
        <f>+G25</f>
        <v>367465586.30000001</v>
      </c>
      <c r="I28" s="8"/>
    </row>
    <row r="29" spans="1:9" ht="15.75" thickTop="1" x14ac:dyDescent="0.25">
      <c r="A29" s="3"/>
      <c r="B29" s="4"/>
      <c r="C29" s="4"/>
      <c r="D29" s="4"/>
      <c r="E29" s="4"/>
      <c r="G29" s="7"/>
    </row>
    <row r="30" spans="1:9" x14ac:dyDescent="0.25">
      <c r="A30" s="4"/>
      <c r="B30" s="4"/>
      <c r="C30" s="4"/>
      <c r="D30" s="4"/>
      <c r="E30" s="4"/>
      <c r="G30" s="5"/>
    </row>
    <row r="31" spans="1:9" x14ac:dyDescent="0.25">
      <c r="A31" s="3" t="s">
        <v>13</v>
      </c>
      <c r="B31" s="4"/>
      <c r="C31" s="4"/>
      <c r="D31" s="4"/>
      <c r="E31" s="4"/>
      <c r="G31" s="5"/>
    </row>
    <row r="32" spans="1:9" x14ac:dyDescent="0.25">
      <c r="A32" s="3"/>
      <c r="B32" s="4"/>
      <c r="C32" s="4"/>
      <c r="D32" s="4"/>
      <c r="E32" s="4"/>
      <c r="G32" s="5"/>
    </row>
    <row r="33" spans="1:9" x14ac:dyDescent="0.25">
      <c r="A33" s="4" t="s">
        <v>14</v>
      </c>
      <c r="B33" s="4"/>
      <c r="C33" s="4"/>
      <c r="D33" s="4"/>
      <c r="E33" s="4"/>
      <c r="G33" s="5">
        <f>+'NOTA A-LOS ESTADOS MAYO-2025'!G193</f>
        <v>579605.14</v>
      </c>
    </row>
    <row r="34" spans="1:9" x14ac:dyDescent="0.25">
      <c r="A34" s="4"/>
      <c r="B34" s="4"/>
      <c r="C34" s="4"/>
      <c r="D34" s="4"/>
      <c r="E34" s="4"/>
      <c r="G34" s="5"/>
    </row>
    <row r="35" spans="1:9" x14ac:dyDescent="0.25">
      <c r="A35" s="4"/>
      <c r="B35" s="4"/>
      <c r="C35" s="4"/>
      <c r="D35" s="4"/>
      <c r="E35" s="4"/>
      <c r="G35" s="5"/>
    </row>
    <row r="36" spans="1:9" ht="15.75" thickBot="1" x14ac:dyDescent="0.3">
      <c r="A36" s="3" t="s">
        <v>15</v>
      </c>
      <c r="B36" s="4"/>
      <c r="C36" s="4"/>
      <c r="D36" s="4"/>
      <c r="E36" s="4"/>
      <c r="G36" s="6">
        <f>+G20+G28+G33</f>
        <v>571388967.48591781</v>
      </c>
      <c r="I36" s="8"/>
    </row>
    <row r="37" spans="1:9" ht="15.75" thickTop="1" x14ac:dyDescent="0.25">
      <c r="A37" s="4"/>
      <c r="B37" s="4"/>
      <c r="C37" s="4"/>
      <c r="D37" s="4"/>
      <c r="E37" s="4"/>
      <c r="G37" s="5"/>
      <c r="I37" s="8"/>
    </row>
    <row r="39" spans="1:9" x14ac:dyDescent="0.25">
      <c r="I39" s="8"/>
    </row>
    <row r="44" spans="1:9" x14ac:dyDescent="0.25">
      <c r="I44" s="8"/>
    </row>
    <row r="45" spans="1:9" x14ac:dyDescent="0.25">
      <c r="I45" s="8"/>
    </row>
    <row r="47" spans="1:9" x14ac:dyDescent="0.25">
      <c r="H47" s="8"/>
    </row>
    <row r="50" spans="1:11" x14ac:dyDescent="0.25">
      <c r="A50" s="3" t="s">
        <v>16</v>
      </c>
      <c r="B50" s="4"/>
      <c r="I50" s="8"/>
    </row>
    <row r="52" spans="1:11" x14ac:dyDescent="0.25">
      <c r="A52" s="3" t="s">
        <v>17</v>
      </c>
      <c r="B52" s="4"/>
      <c r="C52" s="4"/>
      <c r="D52" s="4"/>
      <c r="E52" s="4"/>
      <c r="G52" s="5"/>
      <c r="I52" s="8"/>
    </row>
    <row r="53" spans="1:11" x14ac:dyDescent="0.25">
      <c r="A53" s="4"/>
      <c r="B53" s="4"/>
      <c r="C53" s="4"/>
      <c r="D53" s="4"/>
      <c r="E53" s="4"/>
      <c r="G53" s="5"/>
      <c r="I53" s="8"/>
    </row>
    <row r="54" spans="1:11" x14ac:dyDescent="0.25">
      <c r="A54" s="4" t="s">
        <v>18</v>
      </c>
      <c r="B54" s="4"/>
      <c r="C54" s="4"/>
      <c r="D54" s="4"/>
      <c r="E54" s="4"/>
      <c r="G54" s="5">
        <f>+'NOTA A-LOS ESTADOS MAYO-2025'!G203</f>
        <v>27214732.5</v>
      </c>
      <c r="H54" s="8"/>
      <c r="I54" s="8"/>
    </row>
    <row r="55" spans="1:11" x14ac:dyDescent="0.25">
      <c r="A55" s="4" t="s">
        <v>19</v>
      </c>
      <c r="B55" s="4"/>
      <c r="C55" s="4"/>
      <c r="D55" s="4"/>
      <c r="E55" s="4"/>
      <c r="G55" s="5">
        <v>103837.92</v>
      </c>
      <c r="I55" s="8"/>
    </row>
    <row r="56" spans="1:11" x14ac:dyDescent="0.25">
      <c r="A56" s="4" t="s">
        <v>20</v>
      </c>
      <c r="B56" s="4"/>
      <c r="C56" s="4"/>
      <c r="D56" s="4"/>
      <c r="E56" s="4"/>
      <c r="G56" s="5">
        <f>+'NOTA A-LOS ESTADOS MAYO-2025'!G255</f>
        <v>316501.45</v>
      </c>
      <c r="H56" s="8"/>
    </row>
    <row r="57" spans="1:11" ht="9.75" customHeight="1" x14ac:dyDescent="0.25">
      <c r="A57" s="4"/>
      <c r="B57" s="4"/>
      <c r="C57" s="4"/>
      <c r="D57" s="4"/>
      <c r="E57" s="4"/>
      <c r="G57" s="5"/>
      <c r="I57" s="8"/>
    </row>
    <row r="58" spans="1:11" ht="15.75" thickBot="1" x14ac:dyDescent="0.3">
      <c r="A58" s="3" t="s">
        <v>21</v>
      </c>
      <c r="B58" s="4"/>
      <c r="C58" s="4"/>
      <c r="D58" s="4"/>
      <c r="E58" s="4"/>
      <c r="G58" s="6">
        <f>+G54+G55+G56</f>
        <v>27635071.870000001</v>
      </c>
      <c r="H58" s="8"/>
      <c r="I58" s="8"/>
    </row>
    <row r="59" spans="1:11" ht="13.5" customHeight="1" thickTop="1" x14ac:dyDescent="0.25">
      <c r="A59" s="3"/>
      <c r="B59" s="4"/>
      <c r="C59" s="4"/>
      <c r="D59" s="4"/>
      <c r="E59" s="4"/>
      <c r="G59" s="7"/>
    </row>
    <row r="60" spans="1:11" x14ac:dyDescent="0.25">
      <c r="A60" s="3" t="s">
        <v>22</v>
      </c>
      <c r="B60" s="4"/>
      <c r="C60" s="4"/>
      <c r="D60" s="4"/>
      <c r="E60" s="4"/>
      <c r="G60" s="5"/>
    </row>
    <row r="61" spans="1:11" x14ac:dyDescent="0.25">
      <c r="A61" s="3"/>
      <c r="B61" s="4"/>
      <c r="C61" s="4"/>
      <c r="D61" s="4"/>
      <c r="E61" s="4"/>
      <c r="G61" s="5"/>
      <c r="I61" s="8"/>
    </row>
    <row r="62" spans="1:11" x14ac:dyDescent="0.25">
      <c r="A62" s="4" t="s">
        <v>23</v>
      </c>
      <c r="B62" s="4"/>
      <c r="C62" s="4"/>
      <c r="D62" s="4"/>
      <c r="E62" s="4"/>
      <c r="G62" s="5">
        <v>56862686.75</v>
      </c>
      <c r="H62" s="8"/>
      <c r="K62" s="8"/>
    </row>
    <row r="63" spans="1:11" x14ac:dyDescent="0.25">
      <c r="A63" s="4"/>
      <c r="B63" s="4"/>
      <c r="C63" s="4"/>
      <c r="D63" s="4"/>
      <c r="E63" s="4"/>
      <c r="G63" s="5"/>
      <c r="I63" s="8"/>
    </row>
    <row r="64" spans="1:11" ht="15.75" thickBot="1" x14ac:dyDescent="0.3">
      <c r="A64" s="3" t="s">
        <v>24</v>
      </c>
      <c r="B64" s="4"/>
      <c r="C64" s="4"/>
      <c r="D64" s="4"/>
      <c r="E64" s="4"/>
      <c r="G64" s="6">
        <f>+G62</f>
        <v>56862686.75</v>
      </c>
      <c r="H64" s="8"/>
      <c r="I64" s="8"/>
    </row>
    <row r="65" spans="1:11" ht="15.75" thickTop="1" x14ac:dyDescent="0.25">
      <c r="A65" s="3"/>
      <c r="B65" s="4"/>
      <c r="C65" s="4"/>
      <c r="D65" s="4"/>
      <c r="E65" s="4"/>
      <c r="G65" s="7"/>
      <c r="H65" s="8"/>
      <c r="I65" s="8"/>
    </row>
    <row r="66" spans="1:11" ht="15.75" thickBot="1" x14ac:dyDescent="0.3">
      <c r="A66" s="3" t="s">
        <v>25</v>
      </c>
      <c r="B66" s="4"/>
      <c r="C66" s="4"/>
      <c r="D66" s="4"/>
      <c r="E66" s="4"/>
      <c r="G66" s="6">
        <f>+G58+G62</f>
        <v>84497758.620000005</v>
      </c>
      <c r="H66" s="8"/>
      <c r="I66" s="8"/>
    </row>
    <row r="67" spans="1:11" ht="15.75" thickTop="1" x14ac:dyDescent="0.25">
      <c r="A67" s="3"/>
      <c r="B67" s="4"/>
      <c r="C67" s="4"/>
      <c r="D67" s="4"/>
      <c r="E67" s="4"/>
      <c r="G67" s="7"/>
      <c r="I67" s="8"/>
      <c r="K67" s="8"/>
    </row>
    <row r="68" spans="1:11" x14ac:dyDescent="0.25">
      <c r="A68" s="3" t="s">
        <v>26</v>
      </c>
      <c r="B68" s="4"/>
      <c r="C68" s="4"/>
      <c r="D68" s="4"/>
      <c r="E68" s="4"/>
      <c r="G68" s="5"/>
      <c r="I68" s="8"/>
    </row>
    <row r="69" spans="1:11" ht="12.75" customHeight="1" x14ac:dyDescent="0.25">
      <c r="A69" s="3"/>
      <c r="B69" s="4"/>
      <c r="C69" s="4"/>
      <c r="D69" s="4"/>
      <c r="E69" s="4"/>
      <c r="G69" s="5"/>
    </row>
    <row r="70" spans="1:11" x14ac:dyDescent="0.25">
      <c r="A70" s="4" t="s">
        <v>27</v>
      </c>
      <c r="B70" s="4"/>
      <c r="C70" s="4"/>
      <c r="D70" s="4"/>
      <c r="E70" s="4"/>
      <c r="G70" s="5">
        <v>608545092.14999998</v>
      </c>
    </row>
    <row r="71" spans="1:11" x14ac:dyDescent="0.25">
      <c r="A71" s="4" t="s">
        <v>28</v>
      </c>
      <c r="B71" s="4"/>
      <c r="C71" s="4"/>
      <c r="D71" s="4"/>
      <c r="E71" s="4"/>
      <c r="G71" s="5">
        <f>+-177947666.12</f>
        <v>-177947666.12</v>
      </c>
    </row>
    <row r="72" spans="1:11" x14ac:dyDescent="0.25">
      <c r="A72" s="4" t="s">
        <v>29</v>
      </c>
      <c r="B72" s="4"/>
      <c r="C72" s="4"/>
      <c r="D72" s="4"/>
      <c r="E72" s="4"/>
      <c r="G72" s="5">
        <v>56293782.840000004</v>
      </c>
    </row>
    <row r="73" spans="1:11" ht="10.5" customHeight="1" x14ac:dyDescent="0.25">
      <c r="A73" s="4"/>
      <c r="B73" s="4"/>
      <c r="C73" s="4"/>
      <c r="D73" s="4"/>
      <c r="E73" s="4"/>
      <c r="G73" s="5"/>
    </row>
    <row r="74" spans="1:11" ht="15.75" thickBot="1" x14ac:dyDescent="0.3">
      <c r="A74" s="3" t="s">
        <v>30</v>
      </c>
      <c r="B74" s="4"/>
      <c r="C74" s="4"/>
      <c r="D74" s="4"/>
      <c r="E74" s="4"/>
      <c r="G74" s="6">
        <f>SUM(G70:G72)</f>
        <v>486891208.87</v>
      </c>
      <c r="I74" s="8"/>
    </row>
    <row r="75" spans="1:11" ht="12.75" customHeight="1" thickTop="1" x14ac:dyDescent="0.25">
      <c r="A75" s="4"/>
      <c r="B75" s="4"/>
      <c r="C75" s="4"/>
      <c r="D75" s="4"/>
      <c r="E75" s="4"/>
      <c r="G75" s="9"/>
      <c r="I75" s="8"/>
    </row>
    <row r="76" spans="1:11" ht="15.75" thickBot="1" x14ac:dyDescent="0.3">
      <c r="A76" s="3" t="s">
        <v>31</v>
      </c>
      <c r="B76" s="4"/>
      <c r="C76" s="4"/>
      <c r="D76" s="4"/>
      <c r="E76" s="4"/>
      <c r="G76" s="6">
        <f>+G58+G62+G74</f>
        <v>571388967.49000001</v>
      </c>
      <c r="I76" s="8"/>
    </row>
    <row r="77" spans="1:11" ht="8.25" customHeight="1" thickTop="1" x14ac:dyDescent="0.25">
      <c r="A77" s="3"/>
      <c r="B77" s="4"/>
      <c r="C77" s="4"/>
      <c r="D77" s="4"/>
      <c r="E77" s="4"/>
      <c r="G77" s="7"/>
    </row>
    <row r="78" spans="1:11" x14ac:dyDescent="0.25">
      <c r="A78" s="3"/>
      <c r="B78" s="4"/>
      <c r="C78" s="4"/>
      <c r="D78" s="4"/>
      <c r="E78" s="4"/>
      <c r="G78" s="7"/>
    </row>
    <row r="79" spans="1:11" x14ac:dyDescent="0.25">
      <c r="A79" s="118" t="s">
        <v>32</v>
      </c>
      <c r="B79" s="118"/>
      <c r="C79" s="118"/>
      <c r="D79" s="10"/>
      <c r="E79" s="10"/>
      <c r="F79" s="11" t="s">
        <v>33</v>
      </c>
      <c r="G79" s="88"/>
      <c r="I79" s="8"/>
    </row>
    <row r="80" spans="1:11" ht="12.75" customHeight="1" x14ac:dyDescent="0.25">
      <c r="A80" s="2"/>
      <c r="B80" s="2"/>
      <c r="C80" s="2"/>
      <c r="D80" s="10"/>
      <c r="E80" s="10"/>
      <c r="F80" s="11"/>
      <c r="G80" s="88"/>
    </row>
    <row r="81" spans="1:7" x14ac:dyDescent="0.25">
      <c r="A81" s="2"/>
      <c r="B81" s="2"/>
      <c r="C81" s="10"/>
      <c r="D81" s="10"/>
      <c r="E81" s="10"/>
      <c r="F81" s="2"/>
      <c r="G81" s="89"/>
    </row>
    <row r="82" spans="1:7" x14ac:dyDescent="0.25">
      <c r="A82" s="4" t="s">
        <v>276</v>
      </c>
      <c r="B82" s="4"/>
      <c r="C82" s="4"/>
      <c r="D82" s="10"/>
      <c r="E82" s="117" t="s">
        <v>264</v>
      </c>
      <c r="F82" s="117"/>
      <c r="G82" s="117"/>
    </row>
    <row r="83" spans="1:7" ht="17.25" customHeight="1" x14ac:dyDescent="0.25">
      <c r="A83" s="11" t="s">
        <v>34</v>
      </c>
      <c r="B83" s="11"/>
      <c r="C83" s="11"/>
      <c r="D83" s="11"/>
      <c r="E83" s="118" t="s">
        <v>265</v>
      </c>
      <c r="F83" s="118"/>
      <c r="G83" s="118"/>
    </row>
    <row r="84" spans="1:7" ht="16.5" customHeight="1" x14ac:dyDescent="0.25">
      <c r="A84" s="12"/>
      <c r="B84" s="12"/>
      <c r="C84" s="12"/>
      <c r="D84" s="2" t="s">
        <v>35</v>
      </c>
      <c r="E84" s="2" t="s">
        <v>4</v>
      </c>
      <c r="F84" s="12"/>
      <c r="G84" s="90"/>
    </row>
    <row r="85" spans="1:7" ht="24" customHeight="1" x14ac:dyDescent="0.25">
      <c r="A85" s="12"/>
      <c r="B85" s="12"/>
      <c r="C85" s="12"/>
      <c r="D85" s="12"/>
      <c r="E85" s="12"/>
      <c r="F85" s="12"/>
      <c r="G85" s="90"/>
    </row>
    <row r="86" spans="1:7" ht="26.25" customHeight="1" x14ac:dyDescent="0.25">
      <c r="A86" s="10"/>
      <c r="B86" s="10"/>
      <c r="C86" s="10"/>
      <c r="D86" s="10"/>
      <c r="E86" s="10"/>
      <c r="F86" s="10"/>
      <c r="G86" s="91"/>
    </row>
    <row r="87" spans="1:7" x14ac:dyDescent="0.25">
      <c r="A87" s="10"/>
      <c r="B87" s="119" t="s">
        <v>241</v>
      </c>
      <c r="C87" s="119"/>
      <c r="D87" s="119"/>
      <c r="E87" s="119"/>
      <c r="F87" s="119"/>
      <c r="G87" s="91"/>
    </row>
    <row r="88" spans="1:7" x14ac:dyDescent="0.25">
      <c r="A88" s="10"/>
      <c r="B88" s="118" t="s">
        <v>36</v>
      </c>
      <c r="C88" s="118"/>
      <c r="D88" s="118"/>
      <c r="E88" s="118"/>
      <c r="F88" s="118"/>
      <c r="G88" s="91" t="s">
        <v>4</v>
      </c>
    </row>
  </sheetData>
  <mergeCells count="10">
    <mergeCell ref="E82:G82"/>
    <mergeCell ref="E83:G83"/>
    <mergeCell ref="B87:F87"/>
    <mergeCell ref="B88:F88"/>
    <mergeCell ref="A6:H6"/>
    <mergeCell ref="A7:H7"/>
    <mergeCell ref="A8:H8"/>
    <mergeCell ref="A9:H9"/>
    <mergeCell ref="A10:H10"/>
    <mergeCell ref="A79:C7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602764-9D4E-416C-9527-C0EB188A7906}">
  <dimension ref="A1:P49"/>
  <sheetViews>
    <sheetView topLeftCell="A12" workbookViewId="0">
      <selection activeCell="N26" sqref="N26"/>
    </sheetView>
  </sheetViews>
  <sheetFormatPr baseColWidth="10" defaultRowHeight="15" x14ac:dyDescent="0.25"/>
  <cols>
    <col min="1" max="1" width="9" customWidth="1"/>
    <col min="3" max="3" width="14" customWidth="1"/>
    <col min="4" max="4" width="9.7109375" customWidth="1"/>
    <col min="5" max="5" width="23" customWidth="1"/>
    <col min="6" max="6" width="19.42578125" customWidth="1"/>
    <col min="7" max="7" width="4" customWidth="1"/>
    <col min="8" max="8" width="1.7109375" customWidth="1"/>
    <col min="9" max="9" width="3.5703125" customWidth="1"/>
    <col min="10" max="10" width="21.85546875" style="17" customWidth="1"/>
    <col min="11" max="11" width="16.85546875" bestFit="1" customWidth="1"/>
    <col min="12" max="12" width="19.42578125" customWidth="1"/>
    <col min="13" max="13" width="16.85546875" bestFit="1" customWidth="1"/>
    <col min="14" max="14" width="17.7109375" customWidth="1"/>
  </cols>
  <sheetData>
    <row r="1" spans="1:16" ht="25.5" customHeight="1" x14ac:dyDescent="0.25"/>
    <row r="4" spans="1:16" ht="15.75" x14ac:dyDescent="0.25">
      <c r="A4" s="123"/>
      <c r="B4" s="123"/>
      <c r="C4" s="123"/>
      <c r="D4" s="123"/>
      <c r="E4" s="123"/>
      <c r="F4" s="123"/>
      <c r="G4" s="123"/>
      <c r="H4" s="123"/>
    </row>
    <row r="5" spans="1:16" x14ac:dyDescent="0.25">
      <c r="A5" s="120" t="s">
        <v>297</v>
      </c>
      <c r="B5" s="120"/>
      <c r="C5" s="120"/>
      <c r="D5" s="120"/>
      <c r="E5" s="120"/>
      <c r="F5" s="120"/>
      <c r="G5" s="120"/>
      <c r="H5" s="120"/>
      <c r="K5" s="4"/>
      <c r="L5" s="4"/>
      <c r="M5" s="4"/>
      <c r="N5" s="4"/>
      <c r="O5" s="4"/>
      <c r="P5" s="9"/>
    </row>
    <row r="6" spans="1:16" x14ac:dyDescent="0.25">
      <c r="A6" s="117" t="s">
        <v>37</v>
      </c>
      <c r="B6" s="117"/>
      <c r="C6" s="117"/>
      <c r="D6" s="117"/>
      <c r="E6" s="117"/>
      <c r="F6" s="117"/>
      <c r="G6" s="117"/>
      <c r="H6" s="117"/>
      <c r="K6" s="4"/>
      <c r="L6" s="4"/>
      <c r="M6" s="4"/>
      <c r="N6" s="4"/>
      <c r="O6" s="4"/>
      <c r="P6" s="9"/>
    </row>
    <row r="7" spans="1:16" x14ac:dyDescent="0.25">
      <c r="A7" s="124" t="s">
        <v>38</v>
      </c>
      <c r="B7" s="124"/>
      <c r="C7" s="124"/>
      <c r="D7" s="124"/>
      <c r="E7" s="124"/>
      <c r="F7" s="124"/>
      <c r="G7" s="124"/>
      <c r="H7" s="124"/>
      <c r="K7" s="4"/>
      <c r="L7" s="4"/>
      <c r="M7" s="4"/>
      <c r="N7" s="4"/>
      <c r="O7" s="4"/>
      <c r="P7" s="9"/>
    </row>
    <row r="8" spans="1:16" x14ac:dyDescent="0.25">
      <c r="A8" s="117" t="s">
        <v>300</v>
      </c>
      <c r="B8" s="117"/>
      <c r="C8" s="117"/>
      <c r="D8" s="117"/>
      <c r="E8" s="117"/>
      <c r="F8" s="117"/>
      <c r="G8" s="117"/>
      <c r="H8" s="117"/>
      <c r="K8" s="4"/>
      <c r="L8" s="4"/>
      <c r="M8" s="4"/>
      <c r="N8" s="4"/>
      <c r="O8" s="4"/>
      <c r="P8" s="9"/>
    </row>
    <row r="9" spans="1:16" x14ac:dyDescent="0.25">
      <c r="A9" s="118" t="s">
        <v>2</v>
      </c>
      <c r="B9" s="118"/>
      <c r="C9" s="118"/>
      <c r="D9" s="118"/>
      <c r="E9" s="118"/>
      <c r="F9" s="118"/>
      <c r="G9" s="118"/>
      <c r="H9" s="118"/>
      <c r="K9" s="4"/>
      <c r="L9" s="4"/>
      <c r="M9" s="4"/>
      <c r="N9" s="4"/>
      <c r="O9" s="4"/>
      <c r="P9" s="9"/>
    </row>
    <row r="10" spans="1:16" ht="6" customHeight="1" x14ac:dyDescent="0.25">
      <c r="K10" s="4"/>
      <c r="L10" s="4"/>
      <c r="M10" s="4"/>
      <c r="N10" s="4"/>
      <c r="O10" s="4"/>
      <c r="P10" s="9"/>
    </row>
    <row r="11" spans="1:16" ht="18.75" customHeight="1" x14ac:dyDescent="0.25">
      <c r="A11" s="4" t="s">
        <v>232</v>
      </c>
      <c r="B11" s="4"/>
      <c r="C11" s="4"/>
      <c r="D11" s="4"/>
      <c r="E11" s="4"/>
      <c r="F11" s="5">
        <v>1404206306</v>
      </c>
      <c r="J11" s="13"/>
      <c r="K11" s="4"/>
      <c r="L11" s="9"/>
      <c r="M11" s="4"/>
      <c r="N11" s="4"/>
      <c r="O11" s="4"/>
      <c r="P11" s="9"/>
    </row>
    <row r="12" spans="1:16" ht="15.75" customHeight="1" x14ac:dyDescent="0.25">
      <c r="A12" s="4" t="s">
        <v>296</v>
      </c>
      <c r="B12" s="4"/>
      <c r="C12" s="4"/>
      <c r="D12" s="4"/>
      <c r="E12" s="4"/>
      <c r="F12" s="5">
        <v>39508788.339999899</v>
      </c>
      <c r="J12" s="5"/>
      <c r="L12" s="9"/>
      <c r="N12" s="8"/>
    </row>
    <row r="13" spans="1:16" ht="17.25" customHeight="1" x14ac:dyDescent="0.25">
      <c r="A13" s="4" t="s">
        <v>39</v>
      </c>
      <c r="B13" s="4"/>
      <c r="C13" s="4"/>
      <c r="D13" s="4"/>
      <c r="E13" s="4"/>
      <c r="F13" s="5">
        <f>+F11-F12</f>
        <v>1364697517.6600001</v>
      </c>
      <c r="H13" s="8"/>
      <c r="J13" s="9"/>
      <c r="K13" s="8"/>
      <c r="L13" s="13"/>
    </row>
    <row r="14" spans="1:16" ht="16.5" customHeight="1" x14ac:dyDescent="0.25">
      <c r="A14" s="4"/>
      <c r="B14" s="4"/>
      <c r="C14" s="4"/>
      <c r="D14" s="4"/>
      <c r="E14" s="4"/>
      <c r="F14" s="5"/>
      <c r="H14" s="8"/>
      <c r="J14" s="9"/>
    </row>
    <row r="15" spans="1:16" x14ac:dyDescent="0.25">
      <c r="A15" s="4" t="s">
        <v>40</v>
      </c>
      <c r="B15" s="4"/>
      <c r="C15" s="4"/>
      <c r="D15" s="4"/>
      <c r="E15" s="4"/>
      <c r="F15" s="5">
        <f>185708534.45+107018925.78+100981890.15</f>
        <v>393709350.38</v>
      </c>
      <c r="G15" s="14"/>
      <c r="H15" s="15"/>
      <c r="I15" s="15"/>
      <c r="J15" s="9"/>
      <c r="K15" s="8"/>
      <c r="L15" s="9"/>
      <c r="M15" s="8"/>
      <c r="N15" s="8"/>
    </row>
    <row r="16" spans="1:16" ht="6.75" customHeight="1" x14ac:dyDescent="0.25">
      <c r="A16" s="4"/>
      <c r="B16" s="4"/>
      <c r="C16" s="4"/>
      <c r="D16" s="4"/>
      <c r="E16" s="4"/>
      <c r="F16" s="5"/>
      <c r="H16" s="8"/>
      <c r="J16" s="9"/>
      <c r="L16" s="9"/>
    </row>
    <row r="17" spans="1:14" x14ac:dyDescent="0.25">
      <c r="A17" s="4" t="s">
        <v>41</v>
      </c>
      <c r="B17" s="4"/>
      <c r="C17" s="4"/>
      <c r="D17" s="4"/>
      <c r="E17" s="4"/>
      <c r="F17" s="5">
        <v>852096880.51699996</v>
      </c>
      <c r="H17" s="8"/>
      <c r="J17" s="9"/>
      <c r="L17" s="9"/>
      <c r="M17" s="8"/>
    </row>
    <row r="18" spans="1:14" ht="9.75" customHeight="1" x14ac:dyDescent="0.25">
      <c r="A18" s="4"/>
      <c r="B18" s="4"/>
      <c r="C18" s="4"/>
      <c r="D18" s="4"/>
      <c r="E18" s="4"/>
      <c r="F18" s="5"/>
      <c r="H18" s="8"/>
      <c r="L18" s="9"/>
    </row>
    <row r="19" spans="1:14" ht="15.75" thickBot="1" x14ac:dyDescent="0.3">
      <c r="A19" s="4" t="s">
        <v>278</v>
      </c>
      <c r="B19" s="4"/>
      <c r="C19" s="4"/>
      <c r="D19" s="4"/>
      <c r="E19" s="4"/>
      <c r="F19" s="16">
        <f>+F13-F15-F17</f>
        <v>118891286.76300013</v>
      </c>
      <c r="H19" s="8"/>
      <c r="L19" s="9"/>
      <c r="N19" s="8"/>
    </row>
    <row r="20" spans="1:14" ht="8.25" customHeight="1" thickTop="1" x14ac:dyDescent="0.25">
      <c r="A20" s="4"/>
      <c r="B20" s="4"/>
      <c r="C20" s="4"/>
      <c r="D20" s="4"/>
      <c r="E20" s="4"/>
      <c r="F20" s="9"/>
      <c r="H20" s="8"/>
      <c r="L20" s="9"/>
    </row>
    <row r="21" spans="1:14" ht="15.75" thickBot="1" x14ac:dyDescent="0.3">
      <c r="A21" s="4" t="s">
        <v>42</v>
      </c>
      <c r="B21" s="4"/>
      <c r="C21" s="4"/>
      <c r="D21" s="4"/>
      <c r="E21" s="4"/>
      <c r="F21" s="18">
        <v>100100.01</v>
      </c>
      <c r="H21" s="8"/>
      <c r="K21" s="8"/>
      <c r="L21" s="19"/>
    </row>
    <row r="22" spans="1:14" ht="16.5" thickTop="1" thickBot="1" x14ac:dyDescent="0.3">
      <c r="A22" s="4" t="s">
        <v>43</v>
      </c>
      <c r="B22" s="4"/>
      <c r="C22" s="4"/>
      <c r="D22" s="4"/>
      <c r="E22" s="4"/>
      <c r="F22" s="16">
        <f>+F19+F21</f>
        <v>118991386.77300014</v>
      </c>
      <c r="H22" s="8"/>
      <c r="L22" s="9"/>
      <c r="N22" s="8"/>
    </row>
    <row r="23" spans="1:14" ht="9" customHeight="1" thickTop="1" x14ac:dyDescent="0.25">
      <c r="A23" s="4"/>
      <c r="B23" s="4"/>
      <c r="C23" s="4"/>
      <c r="D23" s="4"/>
      <c r="E23" s="4"/>
      <c r="F23" s="5"/>
      <c r="H23" s="8"/>
    </row>
    <row r="24" spans="1:14" x14ac:dyDescent="0.25">
      <c r="A24" s="4" t="s">
        <v>44</v>
      </c>
      <c r="B24" s="4"/>
      <c r="C24" s="4"/>
      <c r="D24" s="4"/>
      <c r="E24" s="4"/>
      <c r="F24" s="5"/>
    </row>
    <row r="25" spans="1:14" ht="8.25" customHeight="1" x14ac:dyDescent="0.25">
      <c r="A25" s="4"/>
      <c r="B25" s="4"/>
      <c r="C25" s="4"/>
      <c r="D25" s="4"/>
      <c r="E25" s="4"/>
      <c r="F25" s="5"/>
    </row>
    <row r="26" spans="1:14" ht="17.25" customHeight="1" x14ac:dyDescent="0.25">
      <c r="A26" s="4" t="s">
        <v>45</v>
      </c>
      <c r="B26" s="4"/>
      <c r="C26" s="4"/>
      <c r="D26" s="4"/>
      <c r="E26" s="4"/>
      <c r="F26" s="5">
        <f>+'SERVS PERSONALES MAYO-25'!C21</f>
        <v>76855788.719999999</v>
      </c>
      <c r="H26" s="20"/>
      <c r="L26" s="8"/>
    </row>
    <row r="27" spans="1:14" ht="17.25" customHeight="1" x14ac:dyDescent="0.25">
      <c r="A27" s="4" t="s">
        <v>46</v>
      </c>
      <c r="B27" s="4"/>
      <c r="C27" s="4"/>
      <c r="D27" s="4"/>
      <c r="E27" s="4"/>
      <c r="F27" s="5">
        <f>+'SERV NO PERS. MAYO-25'!D18</f>
        <v>8919435.4441095889</v>
      </c>
      <c r="G27" s="17"/>
    </row>
    <row r="28" spans="1:14" ht="20.25" customHeight="1" x14ac:dyDescent="0.25">
      <c r="A28" s="4" t="s">
        <v>47</v>
      </c>
      <c r="B28" s="4"/>
      <c r="C28" s="4"/>
      <c r="D28" s="4"/>
      <c r="E28" s="4"/>
      <c r="F28" s="5">
        <f>+'MATERIALES Y SUMS. MAYO-25'!D17</f>
        <v>18894435.030000001</v>
      </c>
      <c r="G28" s="17"/>
    </row>
    <row r="29" spans="1:14" ht="2.25" customHeight="1" x14ac:dyDescent="0.25">
      <c r="A29" s="4"/>
      <c r="B29" s="4"/>
      <c r="C29" s="4"/>
      <c r="D29" s="4"/>
      <c r="E29" s="4"/>
      <c r="F29" s="5"/>
      <c r="G29" s="17"/>
      <c r="H29" t="s">
        <v>48</v>
      </c>
    </row>
    <row r="30" spans="1:14" ht="18" customHeight="1" thickBot="1" x14ac:dyDescent="0.3">
      <c r="A30" s="4" t="s">
        <v>49</v>
      </c>
      <c r="B30" s="4"/>
      <c r="C30" s="4"/>
      <c r="D30" s="4"/>
      <c r="E30" s="4"/>
      <c r="F30" s="16">
        <f>SUM(F26:F29)</f>
        <v>104669659.19410959</v>
      </c>
      <c r="G30" s="17"/>
    </row>
    <row r="31" spans="1:14" ht="7.5" customHeight="1" thickTop="1" x14ac:dyDescent="0.25">
      <c r="A31" s="4"/>
      <c r="B31" s="4"/>
      <c r="C31" s="4"/>
      <c r="D31" s="4"/>
      <c r="E31" s="4"/>
      <c r="F31" s="5"/>
      <c r="G31" s="17"/>
      <c r="H31" s="8"/>
    </row>
    <row r="32" spans="1:14" ht="15.75" thickBot="1" x14ac:dyDescent="0.3">
      <c r="A32" s="4" t="s">
        <v>50</v>
      </c>
      <c r="B32" s="4"/>
      <c r="C32" s="4"/>
      <c r="D32" s="4"/>
      <c r="E32" s="4"/>
      <c r="F32" s="16">
        <f>+F22-F30</f>
        <v>14321727.578890547</v>
      </c>
      <c r="G32" s="8"/>
      <c r="H32" s="8"/>
    </row>
    <row r="33" spans="1:7" ht="18" customHeight="1" thickTop="1" x14ac:dyDescent="0.25">
      <c r="A33" s="4"/>
      <c r="B33" s="4"/>
      <c r="C33" s="4"/>
      <c r="D33" s="4"/>
      <c r="E33" s="4"/>
      <c r="F33" s="4" t="s">
        <v>301</v>
      </c>
    </row>
    <row r="34" spans="1:7" ht="12.75" customHeight="1" x14ac:dyDescent="0.25">
      <c r="A34" s="121" t="s">
        <v>51</v>
      </c>
      <c r="B34" s="121"/>
      <c r="C34" s="121"/>
      <c r="D34" s="121"/>
      <c r="E34" s="10"/>
      <c r="F34" s="122" t="s">
        <v>33</v>
      </c>
      <c r="G34" s="122"/>
    </row>
    <row r="35" spans="1:7" ht="12.75" customHeight="1" x14ac:dyDescent="0.25">
      <c r="A35" s="11"/>
      <c r="B35" s="11"/>
      <c r="C35" s="11"/>
      <c r="D35" s="11"/>
      <c r="E35" s="10"/>
      <c r="F35" s="97"/>
      <c r="G35" s="97"/>
    </row>
    <row r="36" spans="1:7" ht="12.75" customHeight="1" x14ac:dyDescent="0.25">
      <c r="A36" s="11"/>
      <c r="B36" s="11"/>
      <c r="C36" s="11"/>
      <c r="D36" s="11"/>
      <c r="E36" s="10"/>
      <c r="F36" s="97"/>
      <c r="G36" s="97"/>
    </row>
    <row r="37" spans="1:7" ht="8.25" customHeight="1" x14ac:dyDescent="0.25">
      <c r="A37" s="2"/>
      <c r="B37" s="2"/>
      <c r="C37" s="10"/>
      <c r="D37" s="10"/>
      <c r="E37" s="10"/>
      <c r="F37" s="2"/>
      <c r="G37" s="2"/>
    </row>
    <row r="38" spans="1:7" ht="9.75" customHeight="1" x14ac:dyDescent="0.25">
      <c r="A38" s="2"/>
      <c r="B38" s="2"/>
      <c r="C38" s="10"/>
      <c r="D38" s="10"/>
      <c r="E38" s="10"/>
      <c r="F38" s="2"/>
      <c r="G38" s="2"/>
    </row>
    <row r="39" spans="1:7" x14ac:dyDescent="0.25">
      <c r="A39" s="4" t="s">
        <v>275</v>
      </c>
      <c r="B39" s="4"/>
      <c r="C39" s="4"/>
      <c r="D39" s="4"/>
      <c r="E39" s="117" t="s">
        <v>262</v>
      </c>
      <c r="F39" s="117"/>
      <c r="G39" s="117"/>
    </row>
    <row r="40" spans="1:7" x14ac:dyDescent="0.25">
      <c r="A40" s="118" t="s">
        <v>52</v>
      </c>
      <c r="B40" s="118"/>
      <c r="C40" s="118"/>
      <c r="D40" s="118"/>
      <c r="E40" s="118" t="s">
        <v>263</v>
      </c>
      <c r="F40" s="118"/>
      <c r="G40" s="118"/>
    </row>
    <row r="41" spans="1:7" ht="9.75" customHeight="1" x14ac:dyDescent="0.25">
      <c r="A41" s="11"/>
      <c r="B41" s="12"/>
      <c r="C41" s="12"/>
      <c r="D41" s="12"/>
      <c r="E41" s="12"/>
      <c r="F41" s="11"/>
      <c r="G41" s="12"/>
    </row>
    <row r="42" spans="1:7" x14ac:dyDescent="0.25">
      <c r="A42" s="12"/>
      <c r="B42" s="12"/>
      <c r="C42" s="12"/>
      <c r="D42" s="11" t="s">
        <v>53</v>
      </c>
      <c r="E42" s="11"/>
      <c r="F42" s="12"/>
      <c r="G42" s="12"/>
    </row>
    <row r="43" spans="1:7" x14ac:dyDescent="0.25">
      <c r="A43" s="12"/>
      <c r="B43" s="12"/>
      <c r="C43" s="12"/>
      <c r="D43" s="12"/>
      <c r="E43" s="12"/>
      <c r="F43" s="12"/>
      <c r="G43" s="12"/>
    </row>
    <row r="44" spans="1:7" x14ac:dyDescent="0.25">
      <c r="A44" s="12"/>
      <c r="B44" s="12"/>
      <c r="C44" s="12"/>
      <c r="D44" s="12"/>
      <c r="E44" s="12"/>
      <c r="F44" s="12"/>
      <c r="G44" s="12"/>
    </row>
    <row r="45" spans="1:7" ht="12" customHeight="1" x14ac:dyDescent="0.25">
      <c r="A45" s="12"/>
      <c r="B45" s="12"/>
      <c r="C45" s="12"/>
      <c r="D45" s="12"/>
      <c r="E45" s="12"/>
      <c r="F45" s="12"/>
      <c r="G45" s="12"/>
    </row>
    <row r="46" spans="1:7" ht="10.5" customHeight="1" x14ac:dyDescent="0.25">
      <c r="A46" s="10"/>
      <c r="B46" s="10"/>
      <c r="C46" s="10"/>
      <c r="D46" s="10"/>
      <c r="E46" s="10"/>
      <c r="F46" s="10"/>
      <c r="G46" s="10"/>
    </row>
    <row r="47" spans="1:7" x14ac:dyDescent="0.25">
      <c r="A47" s="10"/>
      <c r="B47" s="119" t="s">
        <v>241</v>
      </c>
      <c r="C47" s="119"/>
      <c r="D47" s="119"/>
      <c r="E47" s="119"/>
      <c r="F47" s="119"/>
      <c r="G47" s="10"/>
    </row>
    <row r="48" spans="1:7" x14ac:dyDescent="0.25">
      <c r="A48" s="10"/>
      <c r="B48" s="118" t="s">
        <v>274</v>
      </c>
      <c r="C48" s="118"/>
      <c r="D48" s="118"/>
      <c r="E48" s="118"/>
      <c r="F48" s="118"/>
      <c r="G48" s="10"/>
    </row>
    <row r="49" spans="1:7" x14ac:dyDescent="0.25">
      <c r="A49" s="10"/>
      <c r="B49" s="10"/>
      <c r="C49" s="10"/>
      <c r="D49" s="10"/>
      <c r="E49" s="10"/>
      <c r="F49" s="10"/>
      <c r="G49" s="10"/>
    </row>
  </sheetData>
  <mergeCells count="13">
    <mergeCell ref="A9:H9"/>
    <mergeCell ref="A4:H4"/>
    <mergeCell ref="A5:H5"/>
    <mergeCell ref="A6:H6"/>
    <mergeCell ref="A7:H7"/>
    <mergeCell ref="A8:H8"/>
    <mergeCell ref="B48:F48"/>
    <mergeCell ref="A34:D34"/>
    <mergeCell ref="F34:G34"/>
    <mergeCell ref="E39:G39"/>
    <mergeCell ref="A40:D40"/>
    <mergeCell ref="E40:G40"/>
    <mergeCell ref="B47:F47"/>
  </mergeCell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46CD15-5D2C-41CF-93A4-CD7DC6B6DFBD}">
  <dimension ref="A5:K283"/>
  <sheetViews>
    <sheetView topLeftCell="A149" workbookViewId="0">
      <selection activeCell="G173" sqref="G173"/>
    </sheetView>
  </sheetViews>
  <sheetFormatPr baseColWidth="10" defaultRowHeight="15" x14ac:dyDescent="0.25"/>
  <cols>
    <col min="1" max="1" width="4.42578125" style="14" customWidth="1"/>
    <col min="2" max="2" width="19" customWidth="1"/>
    <col min="3" max="3" width="13.85546875" customWidth="1"/>
    <col min="4" max="4" width="9.5703125" customWidth="1"/>
    <col min="5" max="5" width="13.7109375" customWidth="1"/>
    <col min="6" max="6" width="14.42578125" customWidth="1"/>
    <col min="7" max="7" width="15" customWidth="1"/>
    <col min="8" max="8" width="1.28515625" customWidth="1"/>
    <col min="9" max="9" width="14.85546875" customWidth="1"/>
    <col min="10" max="10" width="15.140625" style="17" bestFit="1" customWidth="1"/>
    <col min="11" max="11" width="14.85546875" style="17" bestFit="1" customWidth="1"/>
  </cols>
  <sheetData>
    <row r="5" spans="1:8" x14ac:dyDescent="0.25">
      <c r="A5" s="120" t="s">
        <v>246</v>
      </c>
      <c r="B5" s="120"/>
      <c r="C5" s="120"/>
      <c r="D5" s="120"/>
      <c r="E5" s="120"/>
      <c r="F5" s="120"/>
      <c r="G5" s="120"/>
      <c r="H5" s="120"/>
    </row>
    <row r="6" spans="1:8" x14ac:dyDescent="0.25">
      <c r="A6" s="125" t="s">
        <v>54</v>
      </c>
      <c r="B6" s="125"/>
      <c r="C6" s="125"/>
      <c r="D6" s="125"/>
      <c r="E6" s="125"/>
      <c r="F6" s="125"/>
      <c r="G6" s="125"/>
      <c r="H6" s="125"/>
    </row>
    <row r="7" spans="1:8" x14ac:dyDescent="0.25">
      <c r="A7" s="125" t="s">
        <v>279</v>
      </c>
      <c r="B7" s="125"/>
      <c r="C7" s="125"/>
      <c r="D7" s="125"/>
      <c r="E7" s="125"/>
      <c r="F7" s="125"/>
      <c r="G7" s="125"/>
      <c r="H7" s="125"/>
    </row>
    <row r="8" spans="1:8" x14ac:dyDescent="0.25">
      <c r="A8" s="126"/>
      <c r="B8" s="126"/>
      <c r="C8" s="126"/>
      <c r="D8" s="126"/>
      <c r="E8" s="126"/>
      <c r="F8" s="126"/>
      <c r="G8" s="126"/>
      <c r="H8" s="126"/>
    </row>
    <row r="9" spans="1:8" x14ac:dyDescent="0.25">
      <c r="A9" s="93" t="s">
        <v>55</v>
      </c>
      <c r="B9" s="21" t="s">
        <v>249</v>
      </c>
      <c r="C9" s="21"/>
      <c r="D9" s="21"/>
      <c r="E9" s="21"/>
      <c r="F9" s="21"/>
      <c r="G9" s="21"/>
      <c r="H9" s="21"/>
    </row>
    <row r="10" spans="1:8" x14ac:dyDescent="0.25">
      <c r="A10" s="93"/>
      <c r="B10" s="21" t="s">
        <v>56</v>
      </c>
      <c r="C10" s="21"/>
      <c r="D10" s="21"/>
      <c r="E10" s="21"/>
      <c r="F10" s="21"/>
      <c r="G10" s="21"/>
      <c r="H10" s="21"/>
    </row>
    <row r="11" spans="1:8" x14ac:dyDescent="0.25">
      <c r="A11" s="93"/>
      <c r="B11" s="21" t="s">
        <v>57</v>
      </c>
      <c r="C11" s="21"/>
      <c r="D11" s="21"/>
      <c r="E11" s="21"/>
      <c r="F11" s="21"/>
      <c r="G11" s="21"/>
      <c r="H11" s="21"/>
    </row>
    <row r="12" spans="1:8" x14ac:dyDescent="0.25">
      <c r="A12" s="93"/>
      <c r="B12" s="21"/>
      <c r="C12" s="21"/>
      <c r="D12" s="21"/>
      <c r="E12" s="21"/>
      <c r="F12" s="21"/>
      <c r="G12" s="21"/>
      <c r="H12" s="21"/>
    </row>
    <row r="13" spans="1:8" x14ac:dyDescent="0.25">
      <c r="A13" s="93" t="s">
        <v>55</v>
      </c>
      <c r="B13" s="21" t="s">
        <v>58</v>
      </c>
      <c r="C13" s="21"/>
      <c r="D13" s="21"/>
      <c r="E13" s="21"/>
      <c r="F13" s="21"/>
      <c r="G13" s="21"/>
      <c r="H13" s="21"/>
    </row>
    <row r="14" spans="1:8" x14ac:dyDescent="0.25">
      <c r="A14" s="93"/>
      <c r="B14" s="21" t="s">
        <v>59</v>
      </c>
      <c r="C14" s="21"/>
      <c r="D14" s="21"/>
      <c r="E14" s="21"/>
      <c r="F14" s="21"/>
      <c r="G14" s="21"/>
      <c r="H14" s="21"/>
    </row>
    <row r="15" spans="1:8" x14ac:dyDescent="0.25">
      <c r="A15" s="93"/>
      <c r="B15" s="21" t="s">
        <v>60</v>
      </c>
      <c r="C15" s="21"/>
      <c r="D15" s="21"/>
      <c r="E15" s="21"/>
      <c r="F15" s="21"/>
      <c r="G15" s="21"/>
      <c r="H15" s="21"/>
    </row>
    <row r="16" spans="1:8" x14ac:dyDescent="0.25">
      <c r="A16" s="93"/>
      <c r="B16" s="21"/>
      <c r="C16" s="21"/>
      <c r="D16" s="21"/>
      <c r="E16" s="21"/>
      <c r="F16" s="21"/>
      <c r="G16" s="21"/>
      <c r="H16" s="21"/>
    </row>
    <row r="17" spans="1:8" x14ac:dyDescent="0.25">
      <c r="A17" s="93"/>
      <c r="B17" s="21" t="s">
        <v>61</v>
      </c>
      <c r="C17" s="21"/>
      <c r="D17" s="21"/>
      <c r="E17" s="21"/>
      <c r="F17" s="21"/>
      <c r="G17" s="21"/>
      <c r="H17" s="21"/>
    </row>
    <row r="18" spans="1:8" x14ac:dyDescent="0.25">
      <c r="A18" s="93"/>
      <c r="B18" s="21" t="s">
        <v>62</v>
      </c>
      <c r="C18" s="21"/>
      <c r="D18" s="21"/>
      <c r="E18" s="21"/>
      <c r="F18" s="21"/>
      <c r="G18" s="21"/>
      <c r="H18" s="21"/>
    </row>
    <row r="19" spans="1:8" x14ac:dyDescent="0.25">
      <c r="A19" s="93"/>
      <c r="B19" s="21" t="s">
        <v>231</v>
      </c>
      <c r="C19" s="21"/>
      <c r="D19" s="21"/>
      <c r="E19" s="21"/>
      <c r="F19" s="21"/>
      <c r="G19" s="21"/>
      <c r="H19" s="21"/>
    </row>
    <row r="20" spans="1:8" x14ac:dyDescent="0.25">
      <c r="A20" s="93"/>
      <c r="B20" s="21" t="s">
        <v>233</v>
      </c>
      <c r="C20" s="21"/>
      <c r="D20" s="21"/>
      <c r="E20" s="21"/>
      <c r="F20" s="21"/>
      <c r="G20" s="21"/>
      <c r="H20" s="21"/>
    </row>
    <row r="21" spans="1:8" x14ac:dyDescent="0.25">
      <c r="A21" s="93"/>
      <c r="B21" s="21" t="s">
        <v>250</v>
      </c>
      <c r="C21" s="21"/>
      <c r="D21" s="21"/>
      <c r="E21" s="21"/>
      <c r="F21" s="21"/>
      <c r="G21" s="21"/>
      <c r="H21" s="21"/>
    </row>
    <row r="22" spans="1:8" x14ac:dyDescent="0.25">
      <c r="A22" s="93"/>
      <c r="B22" s="21"/>
      <c r="C22" s="21"/>
      <c r="D22" s="21"/>
      <c r="E22" s="21"/>
      <c r="F22" s="21"/>
      <c r="G22" s="21"/>
      <c r="H22" s="21"/>
    </row>
    <row r="23" spans="1:8" x14ac:dyDescent="0.25">
      <c r="A23" s="93" t="s">
        <v>55</v>
      </c>
      <c r="B23" s="21" t="s">
        <v>234</v>
      </c>
      <c r="C23" s="21"/>
      <c r="D23" s="21"/>
      <c r="E23" s="21"/>
      <c r="F23" s="21"/>
      <c r="G23" s="21"/>
      <c r="H23" s="21"/>
    </row>
    <row r="24" spans="1:8" x14ac:dyDescent="0.25">
      <c r="A24" s="93"/>
      <c r="B24" s="21" t="s">
        <v>63</v>
      </c>
      <c r="C24" s="21"/>
      <c r="D24" s="21"/>
      <c r="E24" s="21"/>
      <c r="F24" s="21"/>
      <c r="G24" s="21"/>
      <c r="H24" s="21"/>
    </row>
    <row r="25" spans="1:8" x14ac:dyDescent="0.25">
      <c r="A25" s="93"/>
      <c r="B25" s="21"/>
      <c r="C25" s="21"/>
      <c r="D25" s="21"/>
      <c r="E25" s="21"/>
      <c r="F25" s="21"/>
      <c r="G25" s="21"/>
      <c r="H25" s="21"/>
    </row>
    <row r="26" spans="1:8" x14ac:dyDescent="0.25">
      <c r="A26" s="93"/>
      <c r="B26" s="22" t="s">
        <v>64</v>
      </c>
      <c r="C26" s="21"/>
      <c r="D26" s="21"/>
      <c r="E26" s="21"/>
      <c r="F26" s="21"/>
      <c r="G26" s="21"/>
      <c r="H26" s="21"/>
    </row>
    <row r="27" spans="1:8" x14ac:dyDescent="0.25">
      <c r="A27" s="93"/>
      <c r="B27" s="21"/>
      <c r="C27" s="21"/>
      <c r="D27" s="21"/>
      <c r="E27" s="21"/>
      <c r="F27" s="21"/>
      <c r="G27" s="21"/>
      <c r="H27" s="21"/>
    </row>
    <row r="28" spans="1:8" x14ac:dyDescent="0.25">
      <c r="A28" s="93"/>
      <c r="B28" s="21" t="s">
        <v>251</v>
      </c>
      <c r="C28" s="21"/>
      <c r="D28" s="21"/>
      <c r="E28" s="21"/>
      <c r="F28" s="21"/>
      <c r="G28" s="21"/>
      <c r="H28" s="21"/>
    </row>
    <row r="29" spans="1:8" x14ac:dyDescent="0.25">
      <c r="A29" s="93"/>
      <c r="B29" s="21" t="s">
        <v>65</v>
      </c>
      <c r="C29" s="21"/>
      <c r="D29" s="21"/>
      <c r="E29" s="21"/>
      <c r="F29" s="21"/>
      <c r="G29" s="21"/>
      <c r="H29" s="21"/>
    </row>
    <row r="30" spans="1:8" x14ac:dyDescent="0.25">
      <c r="A30" s="93"/>
      <c r="B30" s="21" t="s">
        <v>66</v>
      </c>
      <c r="C30" s="21"/>
      <c r="D30" s="21"/>
      <c r="E30" s="21"/>
      <c r="F30" s="21"/>
      <c r="G30" s="21"/>
      <c r="H30" s="21"/>
    </row>
    <row r="31" spans="1:8" x14ac:dyDescent="0.25">
      <c r="A31" s="93"/>
      <c r="B31" s="21" t="s">
        <v>252</v>
      </c>
      <c r="C31" s="21"/>
      <c r="D31" s="21"/>
      <c r="E31" s="21"/>
      <c r="F31" s="21"/>
      <c r="G31" s="21"/>
      <c r="H31" s="21"/>
    </row>
    <row r="32" spans="1:8" x14ac:dyDescent="0.25">
      <c r="A32" s="93"/>
      <c r="B32" s="21"/>
      <c r="C32" s="21"/>
      <c r="D32" s="21"/>
      <c r="E32" s="21"/>
      <c r="F32" s="21"/>
      <c r="G32" s="21"/>
      <c r="H32" s="21"/>
    </row>
    <row r="33" spans="1:8" x14ac:dyDescent="0.25">
      <c r="A33" s="93"/>
      <c r="B33" s="21" t="s">
        <v>253</v>
      </c>
      <c r="C33" s="21"/>
      <c r="D33" s="21"/>
      <c r="E33" s="21"/>
      <c r="F33" s="21"/>
      <c r="G33" s="21"/>
      <c r="H33" s="21"/>
    </row>
    <row r="34" spans="1:8" x14ac:dyDescent="0.25">
      <c r="A34" s="93"/>
      <c r="B34" s="21" t="s">
        <v>254</v>
      </c>
      <c r="C34" s="21"/>
      <c r="D34" s="21"/>
      <c r="E34" s="21"/>
      <c r="F34" s="21"/>
      <c r="G34" s="21"/>
      <c r="H34" s="21"/>
    </row>
    <row r="35" spans="1:8" x14ac:dyDescent="0.25">
      <c r="A35" s="93"/>
      <c r="B35" s="21"/>
      <c r="C35" s="21"/>
      <c r="D35" s="21"/>
      <c r="E35" s="21"/>
      <c r="F35" s="21"/>
      <c r="G35" s="21"/>
      <c r="H35" s="21"/>
    </row>
    <row r="36" spans="1:8" x14ac:dyDescent="0.25">
      <c r="A36" s="93"/>
      <c r="B36" s="22" t="s">
        <v>67</v>
      </c>
      <c r="C36" s="21"/>
      <c r="D36" s="21"/>
      <c r="E36" s="21"/>
      <c r="F36" s="21"/>
      <c r="G36" s="21"/>
      <c r="H36" s="21"/>
    </row>
    <row r="37" spans="1:8" x14ac:dyDescent="0.25">
      <c r="A37" s="93"/>
      <c r="B37" s="21"/>
      <c r="C37" s="21"/>
      <c r="D37" s="21"/>
      <c r="E37" s="21"/>
      <c r="F37" s="21"/>
      <c r="G37" s="21"/>
      <c r="H37" s="21"/>
    </row>
    <row r="38" spans="1:8" x14ac:dyDescent="0.25">
      <c r="A38" s="93"/>
      <c r="B38" s="21" t="s">
        <v>68</v>
      </c>
      <c r="C38" s="21"/>
      <c r="D38" s="21"/>
      <c r="E38" s="21"/>
      <c r="F38" s="21"/>
      <c r="G38" s="21"/>
      <c r="H38" s="21"/>
    </row>
    <row r="39" spans="1:8" x14ac:dyDescent="0.25">
      <c r="A39" s="93"/>
      <c r="B39" s="21" t="s">
        <v>69</v>
      </c>
      <c r="C39" s="21"/>
      <c r="D39" s="21"/>
      <c r="E39" s="21"/>
      <c r="F39" s="21"/>
      <c r="G39" s="21"/>
      <c r="H39" s="21"/>
    </row>
    <row r="40" spans="1:8" ht="11.25" customHeight="1" x14ac:dyDescent="0.25">
      <c r="A40" s="93"/>
      <c r="B40" s="21"/>
      <c r="C40" s="21"/>
      <c r="D40" s="21"/>
      <c r="E40" s="21"/>
      <c r="F40" s="21"/>
      <c r="G40" s="21"/>
      <c r="H40" s="21"/>
    </row>
    <row r="41" spans="1:8" x14ac:dyDescent="0.25">
      <c r="A41" s="93"/>
      <c r="B41" s="22" t="s">
        <v>70</v>
      </c>
      <c r="C41" s="21"/>
      <c r="D41" s="21"/>
      <c r="E41" s="21"/>
      <c r="F41" s="21"/>
      <c r="G41" s="21"/>
      <c r="H41" s="21"/>
    </row>
    <row r="42" spans="1:8" ht="11.25" customHeight="1" x14ac:dyDescent="0.25">
      <c r="A42" s="93"/>
      <c r="B42" s="21"/>
      <c r="C42" s="21"/>
      <c r="D42" s="21"/>
      <c r="E42" s="21"/>
      <c r="F42" s="21"/>
      <c r="G42" s="21"/>
      <c r="H42" s="21"/>
    </row>
    <row r="43" spans="1:8" x14ac:dyDescent="0.25">
      <c r="A43" s="93"/>
      <c r="B43" s="21" t="s">
        <v>71</v>
      </c>
      <c r="C43" s="21"/>
      <c r="D43" s="21"/>
      <c r="E43" s="21"/>
      <c r="F43" s="21"/>
      <c r="G43" s="21"/>
      <c r="H43" s="21"/>
    </row>
    <row r="44" spans="1:8" x14ac:dyDescent="0.25">
      <c r="A44" s="93"/>
      <c r="B44" s="21" t="s">
        <v>72</v>
      </c>
      <c r="C44" s="21"/>
      <c r="D44" s="21"/>
      <c r="E44" s="21"/>
      <c r="F44" s="21"/>
      <c r="G44" s="21"/>
      <c r="H44" s="21"/>
    </row>
    <row r="45" spans="1:8" x14ac:dyDescent="0.25">
      <c r="A45" s="93"/>
      <c r="B45" s="21"/>
      <c r="C45" s="21"/>
      <c r="D45" s="21"/>
      <c r="E45" s="21"/>
      <c r="F45" s="21"/>
      <c r="G45" s="21"/>
      <c r="H45" s="21"/>
    </row>
    <row r="46" spans="1:8" x14ac:dyDescent="0.25">
      <c r="A46" s="93"/>
      <c r="B46" s="21"/>
      <c r="C46" s="21"/>
      <c r="D46" s="21"/>
      <c r="E46" s="21"/>
      <c r="F46" s="21"/>
      <c r="G46" s="21"/>
      <c r="H46" s="21"/>
    </row>
    <row r="47" spans="1:8" x14ac:dyDescent="0.25">
      <c r="A47" s="45" t="s">
        <v>73</v>
      </c>
      <c r="B47" s="23" t="s">
        <v>74</v>
      </c>
      <c r="C47" s="24"/>
      <c r="D47" s="24"/>
      <c r="E47" s="24"/>
      <c r="F47" s="24"/>
      <c r="G47" s="24"/>
      <c r="H47" s="25"/>
    </row>
    <row r="48" spans="1:8" ht="9.75" customHeight="1" x14ac:dyDescent="0.25">
      <c r="A48" s="45"/>
      <c r="B48" s="24"/>
      <c r="C48" s="24"/>
      <c r="D48" s="24"/>
      <c r="E48" s="24"/>
      <c r="F48" s="24"/>
      <c r="G48" s="24"/>
      <c r="H48" s="25"/>
    </row>
    <row r="49" spans="1:9" x14ac:dyDescent="0.25">
      <c r="B49" s="26" t="s">
        <v>75</v>
      </c>
      <c r="C49" s="25"/>
      <c r="D49" s="25"/>
      <c r="E49" s="25"/>
      <c r="F49" s="27"/>
      <c r="G49" s="25"/>
      <c r="H49" s="25"/>
    </row>
    <row r="50" spans="1:9" x14ac:dyDescent="0.25">
      <c r="A50" s="45"/>
      <c r="B50" s="25" t="s">
        <v>281</v>
      </c>
      <c r="C50" s="25"/>
      <c r="D50" s="25"/>
      <c r="E50" s="25"/>
      <c r="F50" s="27"/>
      <c r="G50" s="25"/>
      <c r="H50" s="25"/>
    </row>
    <row r="51" spans="1:9" ht="9.75" customHeight="1" x14ac:dyDescent="0.25">
      <c r="A51" s="45"/>
      <c r="B51" s="25"/>
      <c r="C51" s="25"/>
      <c r="D51" s="25"/>
      <c r="E51" s="25"/>
      <c r="F51" s="27"/>
      <c r="G51" s="25"/>
      <c r="H51" s="28"/>
    </row>
    <row r="52" spans="1:9" x14ac:dyDescent="0.25">
      <c r="A52" s="45"/>
      <c r="B52" s="25"/>
      <c r="C52" s="25"/>
      <c r="D52" s="25"/>
      <c r="E52" s="25"/>
      <c r="F52" s="21" t="s">
        <v>76</v>
      </c>
      <c r="G52" s="21"/>
      <c r="H52" s="25"/>
    </row>
    <row r="53" spans="1:9" x14ac:dyDescent="0.25">
      <c r="A53" s="45"/>
      <c r="B53" s="25"/>
      <c r="C53" s="25"/>
      <c r="D53" s="25"/>
      <c r="E53" s="25"/>
      <c r="F53" s="21" t="s">
        <v>77</v>
      </c>
      <c r="G53" s="21"/>
      <c r="H53" s="25"/>
    </row>
    <row r="54" spans="1:9" x14ac:dyDescent="0.25">
      <c r="A54" s="45"/>
      <c r="B54" s="25" t="s">
        <v>248</v>
      </c>
      <c r="C54" s="25"/>
      <c r="D54" s="25"/>
      <c r="E54" s="25"/>
      <c r="F54" s="29">
        <v>200000.06</v>
      </c>
      <c r="G54" s="29"/>
      <c r="H54" s="25"/>
    </row>
    <row r="55" spans="1:9" ht="15.75" thickBot="1" x14ac:dyDescent="0.3">
      <c r="A55" s="45"/>
      <c r="B55" s="25"/>
      <c r="C55" s="25"/>
      <c r="D55" s="25"/>
      <c r="E55" s="25"/>
      <c r="F55" s="30">
        <f>SUM(F54:F54)</f>
        <v>200000.06</v>
      </c>
      <c r="G55" s="31"/>
      <c r="H55" s="25"/>
    </row>
    <row r="56" spans="1:9" ht="9.75" customHeight="1" thickTop="1" x14ac:dyDescent="0.25">
      <c r="A56" s="94"/>
      <c r="H56" s="25"/>
    </row>
    <row r="57" spans="1:9" x14ac:dyDescent="0.25">
      <c r="A57" s="94"/>
      <c r="B57" s="26" t="s">
        <v>78</v>
      </c>
      <c r="C57" s="25"/>
      <c r="D57" s="25"/>
      <c r="E57" s="25"/>
      <c r="F57" s="27"/>
      <c r="G57" s="25"/>
      <c r="H57" s="25"/>
    </row>
    <row r="58" spans="1:9" x14ac:dyDescent="0.25">
      <c r="A58" s="94"/>
      <c r="B58" s="25" t="s">
        <v>280</v>
      </c>
      <c r="C58" s="25"/>
      <c r="D58" s="25"/>
      <c r="E58" s="25"/>
      <c r="F58" s="25"/>
      <c r="G58" s="25"/>
      <c r="H58" s="25"/>
    </row>
    <row r="59" spans="1:9" x14ac:dyDescent="0.25">
      <c r="A59" s="94"/>
      <c r="B59" s="25"/>
      <c r="C59" s="25"/>
      <c r="D59" s="25"/>
      <c r="E59" s="25"/>
      <c r="F59" s="126" t="s">
        <v>79</v>
      </c>
      <c r="G59" s="126"/>
      <c r="H59" s="25"/>
    </row>
    <row r="60" spans="1:9" x14ac:dyDescent="0.25">
      <c r="A60" s="94"/>
      <c r="H60" s="25"/>
    </row>
    <row r="61" spans="1:9" ht="15.75" thickBot="1" x14ac:dyDescent="0.3">
      <c r="A61" s="94"/>
      <c r="B61" s="25" t="s">
        <v>80</v>
      </c>
      <c r="C61" s="32"/>
      <c r="D61" s="32"/>
      <c r="E61" s="32"/>
      <c r="F61" s="33">
        <v>4957901.22</v>
      </c>
      <c r="G61" s="27"/>
      <c r="H61" s="25"/>
      <c r="I61" s="20"/>
    </row>
    <row r="62" spans="1:9" ht="15.75" thickTop="1" x14ac:dyDescent="0.25">
      <c r="A62" s="94"/>
      <c r="B62" s="25"/>
      <c r="C62" s="25"/>
      <c r="D62" s="25"/>
      <c r="E62" s="25"/>
      <c r="F62" s="27"/>
      <c r="G62" s="27"/>
      <c r="H62" s="25"/>
      <c r="I62" s="20"/>
    </row>
    <row r="63" spans="1:9" ht="15.75" thickBot="1" x14ac:dyDescent="0.3">
      <c r="A63" s="94"/>
      <c r="B63" s="32" t="s">
        <v>81</v>
      </c>
      <c r="C63" s="34"/>
      <c r="D63" s="25"/>
      <c r="E63" s="25"/>
      <c r="F63" s="33">
        <v>17386395.18</v>
      </c>
      <c r="G63" s="27"/>
      <c r="H63" s="25"/>
    </row>
    <row r="64" spans="1:9" ht="11.25" customHeight="1" thickTop="1" x14ac:dyDescent="0.25">
      <c r="A64" s="94"/>
      <c r="B64" s="32"/>
      <c r="C64" s="34"/>
      <c r="D64" s="25"/>
      <c r="E64" s="25"/>
      <c r="F64" s="27"/>
      <c r="G64" s="27"/>
      <c r="H64" s="25"/>
    </row>
    <row r="65" spans="1:9" s="106" customFormat="1" ht="15.75" thickBot="1" x14ac:dyDescent="0.3">
      <c r="A65" s="94"/>
      <c r="B65" s="94" t="s">
        <v>82</v>
      </c>
      <c r="C65" s="109"/>
      <c r="D65" s="94"/>
      <c r="E65" s="94"/>
      <c r="F65" s="110">
        <f>+F63+F61+F55</f>
        <v>22544296.459999997</v>
      </c>
      <c r="G65" s="111" t="s">
        <v>48</v>
      </c>
      <c r="H65" s="94"/>
      <c r="I65" s="14"/>
    </row>
    <row r="66" spans="1:9" ht="9.75" customHeight="1" x14ac:dyDescent="0.25">
      <c r="A66" s="94"/>
      <c r="B66" s="25"/>
      <c r="C66" s="25"/>
      <c r="D66" s="25"/>
      <c r="E66" s="25"/>
      <c r="F66" s="27"/>
      <c r="G66" s="27"/>
      <c r="H66" s="25"/>
    </row>
    <row r="67" spans="1:9" x14ac:dyDescent="0.25">
      <c r="A67" s="94"/>
      <c r="B67" s="25" t="s">
        <v>83</v>
      </c>
      <c r="C67" s="32"/>
      <c r="D67" s="32"/>
      <c r="E67" s="32"/>
      <c r="F67" s="35"/>
      <c r="G67" s="35"/>
      <c r="H67" s="25"/>
    </row>
    <row r="68" spans="1:9" x14ac:dyDescent="0.25">
      <c r="A68" s="94"/>
      <c r="B68" s="36" t="s">
        <v>84</v>
      </c>
      <c r="C68" s="36"/>
      <c r="D68" s="36"/>
      <c r="E68" s="36"/>
      <c r="F68" s="37"/>
      <c r="G68" s="37"/>
      <c r="H68" s="25"/>
    </row>
    <row r="69" spans="1:9" x14ac:dyDescent="0.25">
      <c r="A69" s="94"/>
      <c r="B69" s="36" t="s">
        <v>85</v>
      </c>
      <c r="C69" s="36"/>
      <c r="D69" s="36"/>
      <c r="E69" s="36"/>
      <c r="F69" s="37"/>
      <c r="G69" s="37"/>
      <c r="H69" s="25"/>
    </row>
    <row r="70" spans="1:9" ht="9" customHeight="1" x14ac:dyDescent="0.25">
      <c r="A70" s="94"/>
      <c r="B70" s="36"/>
      <c r="C70" s="36"/>
      <c r="D70" s="36"/>
      <c r="E70" s="36"/>
      <c r="F70" s="37"/>
      <c r="G70" s="37"/>
      <c r="H70" s="25"/>
    </row>
    <row r="71" spans="1:9" x14ac:dyDescent="0.25">
      <c r="A71" s="45" t="s">
        <v>86</v>
      </c>
      <c r="B71" s="26" t="s">
        <v>87</v>
      </c>
      <c r="C71" s="26"/>
      <c r="D71" s="25"/>
      <c r="E71" s="25"/>
      <c r="F71" s="25"/>
      <c r="G71" s="27"/>
      <c r="H71" s="25"/>
    </row>
    <row r="72" spans="1:9" x14ac:dyDescent="0.25">
      <c r="A72" s="94"/>
      <c r="B72" s="32" t="s">
        <v>282</v>
      </c>
      <c r="C72" s="25"/>
      <c r="D72" s="25"/>
      <c r="E72" s="25"/>
      <c r="F72" s="25"/>
      <c r="G72" s="27"/>
      <c r="H72" s="25"/>
    </row>
    <row r="73" spans="1:9" x14ac:dyDescent="0.25">
      <c r="A73" s="94"/>
      <c r="B73" s="25"/>
      <c r="C73" s="25"/>
      <c r="D73" s="25"/>
      <c r="E73" s="25"/>
      <c r="F73" s="24"/>
      <c r="G73" s="24" t="s">
        <v>88</v>
      </c>
    </row>
    <row r="74" spans="1:9" x14ac:dyDescent="0.25">
      <c r="A74" s="94"/>
      <c r="B74" s="25"/>
      <c r="C74" s="25"/>
      <c r="D74" s="25"/>
      <c r="E74" s="25"/>
      <c r="F74" s="24"/>
      <c r="G74" s="24" t="s">
        <v>89</v>
      </c>
      <c r="H74" s="38"/>
    </row>
    <row r="75" spans="1:9" x14ac:dyDescent="0.25">
      <c r="A75" s="94"/>
      <c r="B75" s="39" t="s">
        <v>90</v>
      </c>
      <c r="C75" s="39"/>
      <c r="D75" s="39"/>
      <c r="E75" s="39"/>
      <c r="F75" s="39"/>
      <c r="G75" s="5">
        <v>31328667.079999998</v>
      </c>
    </row>
    <row r="76" spans="1:9" x14ac:dyDescent="0.25">
      <c r="A76" s="94"/>
      <c r="B76" s="39" t="s">
        <v>91</v>
      </c>
      <c r="C76" s="39"/>
      <c r="D76" s="39"/>
      <c r="E76" s="39"/>
      <c r="F76" s="39"/>
      <c r="G76" s="19">
        <v>36283680.530000001</v>
      </c>
    </row>
    <row r="77" spans="1:9" x14ac:dyDescent="0.25">
      <c r="A77" s="94"/>
      <c r="B77" s="39" t="s">
        <v>92</v>
      </c>
      <c r="C77" s="39"/>
      <c r="D77" s="39"/>
      <c r="E77" s="39"/>
      <c r="F77" s="39"/>
      <c r="G77" s="19">
        <v>82774470.150000006</v>
      </c>
    </row>
    <row r="78" spans="1:9" x14ac:dyDescent="0.25">
      <c r="A78" s="94"/>
      <c r="B78" s="39" t="s">
        <v>93</v>
      </c>
      <c r="C78" s="39"/>
      <c r="D78" s="39"/>
      <c r="E78" s="39"/>
      <c r="F78" s="39"/>
      <c r="G78" s="19">
        <v>231800.7</v>
      </c>
      <c r="H78" s="25"/>
    </row>
    <row r="79" spans="1:9" x14ac:dyDescent="0.25">
      <c r="A79" s="94"/>
      <c r="B79" s="39" t="s">
        <v>94</v>
      </c>
      <c r="C79" s="39"/>
      <c r="D79" s="39"/>
      <c r="E79" s="39"/>
      <c r="F79" s="39"/>
      <c r="G79" s="19">
        <v>5546086.79</v>
      </c>
    </row>
    <row r="80" spans="1:9" x14ac:dyDescent="0.25">
      <c r="A80" s="94"/>
      <c r="B80" s="39" t="s">
        <v>95</v>
      </c>
      <c r="C80" s="39"/>
      <c r="D80" s="39"/>
      <c r="E80" s="39"/>
      <c r="F80" s="39"/>
      <c r="G80" s="40">
        <v>3711850.71</v>
      </c>
    </row>
    <row r="81" spans="1:10" x14ac:dyDescent="0.25">
      <c r="A81" s="94"/>
      <c r="B81" s="39" t="s">
        <v>96</v>
      </c>
      <c r="C81" s="39"/>
      <c r="D81" s="39"/>
      <c r="E81" s="39"/>
      <c r="F81" s="39"/>
      <c r="G81" s="40">
        <v>4859826.4400000004</v>
      </c>
    </row>
    <row r="82" spans="1:10" ht="15" customHeight="1" x14ac:dyDescent="0.25">
      <c r="A82" s="94"/>
      <c r="B82" s="39" t="s">
        <v>236</v>
      </c>
      <c r="C82" s="39"/>
      <c r="D82" s="39"/>
      <c r="E82" s="39"/>
      <c r="F82" s="39"/>
      <c r="G82" s="40">
        <v>2044350</v>
      </c>
    </row>
    <row r="83" spans="1:10" ht="0.75" customHeight="1" x14ac:dyDescent="0.25">
      <c r="A83" s="94"/>
      <c r="B83" s="39"/>
      <c r="C83" s="39"/>
      <c r="D83" s="39"/>
      <c r="E83" s="39"/>
      <c r="F83" s="39"/>
      <c r="G83" s="40"/>
    </row>
    <row r="84" spans="1:10" ht="14.25" customHeight="1" x14ac:dyDescent="0.25">
      <c r="A84" s="94"/>
      <c r="B84" s="39" t="s">
        <v>242</v>
      </c>
      <c r="C84" s="39"/>
      <c r="D84" s="39"/>
      <c r="E84" s="39"/>
      <c r="F84" s="39"/>
      <c r="G84" s="40">
        <v>255013.42</v>
      </c>
    </row>
    <row r="85" spans="1:10" s="106" customFormat="1" ht="15.75" thickBot="1" x14ac:dyDescent="0.3">
      <c r="A85" s="94"/>
      <c r="B85" s="94" t="s">
        <v>295</v>
      </c>
      <c r="C85" s="94"/>
      <c r="D85" s="94"/>
      <c r="E85" s="94"/>
      <c r="F85" s="94"/>
      <c r="G85" s="108">
        <f>SUM(G75:G84)</f>
        <v>167035745.81999996</v>
      </c>
      <c r="H85" s="94"/>
      <c r="I85" s="15"/>
      <c r="J85" s="106">
        <v>167035745.81999999</v>
      </c>
    </row>
    <row r="86" spans="1:10" ht="12" customHeight="1" thickTop="1" x14ac:dyDescent="0.25">
      <c r="A86" s="94"/>
      <c r="B86" s="25"/>
      <c r="C86" s="25"/>
      <c r="D86" s="25"/>
      <c r="E86" s="25"/>
      <c r="F86" s="25"/>
      <c r="G86" s="41"/>
      <c r="H86" s="25"/>
    </row>
    <row r="87" spans="1:10" x14ac:dyDescent="0.25">
      <c r="A87" s="95" t="s">
        <v>97</v>
      </c>
      <c r="B87" s="42" t="s">
        <v>98</v>
      </c>
      <c r="C87" s="4"/>
      <c r="D87" s="4"/>
      <c r="E87" s="4"/>
      <c r="F87" s="4"/>
      <c r="G87" s="4"/>
      <c r="H87" s="25"/>
      <c r="J87" s="17">
        <f>+J85-G85</f>
        <v>0</v>
      </c>
    </row>
    <row r="88" spans="1:10" x14ac:dyDescent="0.25">
      <c r="A88" s="3"/>
      <c r="B88" s="43" t="s">
        <v>283</v>
      </c>
      <c r="C88" s="12"/>
      <c r="D88" s="12"/>
      <c r="E88" s="12"/>
      <c r="F88" s="12"/>
      <c r="G88" s="12"/>
      <c r="H88" s="25"/>
    </row>
    <row r="89" spans="1:10" x14ac:dyDescent="0.25">
      <c r="A89" s="3"/>
      <c r="B89" s="43" t="s">
        <v>99</v>
      </c>
      <c r="C89" s="12"/>
      <c r="D89" s="12"/>
      <c r="E89" s="12"/>
      <c r="F89" s="12"/>
      <c r="G89" s="12"/>
      <c r="H89" s="25"/>
    </row>
    <row r="90" spans="1:10" ht="12" customHeight="1" x14ac:dyDescent="0.25">
      <c r="A90" s="3"/>
      <c r="B90" s="4"/>
      <c r="C90" s="12"/>
      <c r="D90" s="12"/>
      <c r="E90" s="12"/>
      <c r="F90" s="12"/>
      <c r="G90" s="12"/>
      <c r="H90" s="25"/>
    </row>
    <row r="91" spans="1:10" x14ac:dyDescent="0.25">
      <c r="A91" s="3"/>
      <c r="B91" s="4" t="s">
        <v>100</v>
      </c>
      <c r="C91" s="12"/>
      <c r="D91" s="12"/>
      <c r="E91" s="12"/>
      <c r="F91" s="5">
        <v>13191780.825917801</v>
      </c>
      <c r="G91" s="5">
        <f>+F91</f>
        <v>13191780.825917801</v>
      </c>
      <c r="H91" s="25"/>
    </row>
    <row r="92" spans="1:10" ht="15.75" thickBot="1" x14ac:dyDescent="0.3">
      <c r="A92" s="3"/>
      <c r="B92" s="4" t="s">
        <v>101</v>
      </c>
      <c r="C92" s="4"/>
      <c r="D92" s="4"/>
      <c r="E92" s="4"/>
      <c r="F92" s="16">
        <f>SUM(F91:F91)</f>
        <v>13191780.825917801</v>
      </c>
      <c r="G92" s="16">
        <f>SUM(G91:G91)</f>
        <v>13191780.825917801</v>
      </c>
      <c r="H92" s="25"/>
    </row>
    <row r="93" spans="1:10" ht="15.75" thickTop="1" x14ac:dyDescent="0.25">
      <c r="A93" s="94"/>
      <c r="B93" s="25"/>
      <c r="C93" s="25"/>
      <c r="D93" s="25"/>
      <c r="E93" s="25"/>
      <c r="F93" s="25"/>
      <c r="G93" s="41"/>
      <c r="H93" s="25"/>
    </row>
    <row r="94" spans="1:10" ht="18.75" customHeight="1" x14ac:dyDescent="0.25">
      <c r="A94" s="94"/>
      <c r="B94" s="25"/>
      <c r="C94" s="25"/>
      <c r="D94" s="25"/>
      <c r="E94" s="25"/>
      <c r="F94" s="25"/>
      <c r="G94" s="41"/>
      <c r="H94" s="25"/>
    </row>
    <row r="95" spans="1:10" x14ac:dyDescent="0.25">
      <c r="A95" s="45" t="s">
        <v>102</v>
      </c>
      <c r="B95" s="26" t="s">
        <v>103</v>
      </c>
      <c r="C95" s="26"/>
      <c r="D95" s="26"/>
      <c r="E95" s="25"/>
      <c r="F95" s="25"/>
      <c r="G95" s="27"/>
      <c r="H95" s="32"/>
    </row>
    <row r="96" spans="1:10" x14ac:dyDescent="0.25">
      <c r="A96" s="94"/>
      <c r="B96" s="32" t="s">
        <v>284</v>
      </c>
      <c r="C96" s="32"/>
      <c r="D96" s="32"/>
      <c r="E96" s="32"/>
      <c r="F96" s="32"/>
      <c r="G96" s="35"/>
      <c r="H96" s="25"/>
    </row>
    <row r="97" spans="1:8" x14ac:dyDescent="0.25">
      <c r="A97" s="94"/>
      <c r="B97" s="25"/>
      <c r="C97" s="25"/>
      <c r="D97" s="25"/>
      <c r="E97" s="25"/>
      <c r="F97" s="24" t="s">
        <v>104</v>
      </c>
      <c r="G97" s="24" t="s">
        <v>88</v>
      </c>
      <c r="H97" s="25"/>
    </row>
    <row r="98" spans="1:8" x14ac:dyDescent="0.25">
      <c r="A98" s="94"/>
      <c r="B98" s="25"/>
      <c r="C98" s="25"/>
      <c r="D98" s="25"/>
      <c r="E98" s="25"/>
      <c r="F98" s="24" t="s">
        <v>105</v>
      </c>
      <c r="G98" s="24" t="s">
        <v>89</v>
      </c>
      <c r="H98" s="25"/>
    </row>
    <row r="99" spans="1:8" x14ac:dyDescent="0.25">
      <c r="A99" s="94"/>
      <c r="B99" s="36" t="s">
        <v>106</v>
      </c>
      <c r="C99" s="36"/>
      <c r="D99" s="36"/>
      <c r="E99" s="36"/>
      <c r="F99" s="37"/>
      <c r="G99" s="37">
        <v>5312.5</v>
      </c>
      <c r="H99" s="25"/>
    </row>
    <row r="100" spans="1:8" x14ac:dyDescent="0.25">
      <c r="A100" s="94"/>
      <c r="B100" s="36" t="s">
        <v>107</v>
      </c>
      <c r="C100" s="36"/>
      <c r="D100" s="36"/>
      <c r="E100" s="36"/>
      <c r="F100" s="37"/>
      <c r="G100" s="37">
        <v>812.75</v>
      </c>
      <c r="H100" s="25"/>
    </row>
    <row r="101" spans="1:8" x14ac:dyDescent="0.25">
      <c r="A101" s="94"/>
      <c r="B101" s="36" t="s">
        <v>108</v>
      </c>
      <c r="C101" s="36"/>
      <c r="D101" s="36"/>
      <c r="E101" s="36"/>
      <c r="F101" s="37"/>
      <c r="G101" s="37">
        <v>11171.28</v>
      </c>
      <c r="H101" s="25"/>
    </row>
    <row r="102" spans="1:8" x14ac:dyDescent="0.25">
      <c r="A102" s="94"/>
      <c r="B102" s="36" t="s">
        <v>109</v>
      </c>
      <c r="C102" s="36"/>
      <c r="D102" s="36"/>
      <c r="E102" s="36"/>
      <c r="F102" s="37"/>
      <c r="G102" s="37">
        <v>7765.07</v>
      </c>
      <c r="H102" s="25"/>
    </row>
    <row r="103" spans="1:8" x14ac:dyDescent="0.25">
      <c r="A103" s="94"/>
      <c r="B103" s="36" t="s">
        <v>110</v>
      </c>
      <c r="C103" s="36"/>
      <c r="D103" s="36"/>
      <c r="E103" s="36"/>
      <c r="F103" s="37"/>
      <c r="G103" s="37">
        <v>11388.8</v>
      </c>
      <c r="H103" s="25"/>
    </row>
    <row r="104" spans="1:8" x14ac:dyDescent="0.25">
      <c r="A104" s="94"/>
      <c r="B104" s="36" t="s">
        <v>111</v>
      </c>
      <c r="C104" s="36"/>
      <c r="D104" s="36"/>
      <c r="E104" s="36"/>
      <c r="F104" s="37"/>
      <c r="G104" s="37">
        <v>16565.52</v>
      </c>
      <c r="H104" s="25"/>
    </row>
    <row r="105" spans="1:8" x14ac:dyDescent="0.25">
      <c r="A105" s="94"/>
      <c r="B105" s="36" t="s">
        <v>112</v>
      </c>
      <c r="C105" s="36"/>
      <c r="D105" s="36"/>
      <c r="E105" s="36"/>
      <c r="F105" s="37"/>
      <c r="G105" s="37">
        <v>15530.18</v>
      </c>
      <c r="H105" s="25"/>
    </row>
    <row r="106" spans="1:8" x14ac:dyDescent="0.25">
      <c r="A106" s="94"/>
      <c r="B106" s="36" t="s">
        <v>113</v>
      </c>
      <c r="C106" s="36"/>
      <c r="D106" s="36"/>
      <c r="E106" s="36"/>
      <c r="F106" s="37"/>
      <c r="G106" s="37">
        <v>776.51</v>
      </c>
      <c r="H106" s="25"/>
    </row>
    <row r="107" spans="1:8" x14ac:dyDescent="0.25">
      <c r="A107" s="94"/>
      <c r="B107" s="36" t="s">
        <v>114</v>
      </c>
      <c r="C107" s="36"/>
      <c r="D107" s="36"/>
      <c r="E107" s="36"/>
      <c r="F107" s="37"/>
      <c r="G107" s="37">
        <v>15530.16</v>
      </c>
      <c r="H107" s="25"/>
    </row>
    <row r="108" spans="1:8" x14ac:dyDescent="0.25">
      <c r="A108" s="94"/>
      <c r="B108" s="36" t="s">
        <v>115</v>
      </c>
      <c r="C108" s="36"/>
      <c r="D108" s="36"/>
      <c r="E108" s="36"/>
      <c r="F108" s="37"/>
      <c r="G108" s="37">
        <v>16047.85</v>
      </c>
      <c r="H108" s="25"/>
    </row>
    <row r="109" spans="1:8" x14ac:dyDescent="0.25">
      <c r="A109" s="94"/>
      <c r="B109" s="36" t="s">
        <v>116</v>
      </c>
      <c r="C109" s="36"/>
      <c r="D109" s="36"/>
      <c r="E109" s="36"/>
      <c r="F109" s="37"/>
      <c r="G109" s="37">
        <v>14753.65</v>
      </c>
      <c r="H109" s="25"/>
    </row>
    <row r="110" spans="1:8" x14ac:dyDescent="0.25">
      <c r="A110" s="94"/>
      <c r="B110" s="36" t="s">
        <v>117</v>
      </c>
      <c r="C110" s="36"/>
      <c r="D110" s="36"/>
      <c r="E110" s="36"/>
      <c r="F110" s="37"/>
      <c r="G110" s="37">
        <v>1327.51</v>
      </c>
      <c r="H110" s="25"/>
    </row>
    <row r="111" spans="1:8" x14ac:dyDescent="0.25">
      <c r="A111" s="94"/>
      <c r="B111" s="36" t="s">
        <v>118</v>
      </c>
      <c r="C111" s="36"/>
      <c r="D111" s="36"/>
      <c r="E111" s="36"/>
      <c r="F111" s="37"/>
      <c r="G111" s="37">
        <v>5221.57</v>
      </c>
      <c r="H111" s="25"/>
    </row>
    <row r="112" spans="1:8" x14ac:dyDescent="0.25">
      <c r="A112" s="94"/>
      <c r="B112" s="36" t="s">
        <v>119</v>
      </c>
      <c r="C112" s="36"/>
      <c r="D112" s="36"/>
      <c r="E112" s="36"/>
      <c r="F112" s="37"/>
      <c r="G112" s="37">
        <v>275</v>
      </c>
      <c r="H112" s="25"/>
    </row>
    <row r="113" spans="1:8" x14ac:dyDescent="0.25">
      <c r="A113" s="94"/>
      <c r="B113" s="36" t="s">
        <v>120</v>
      </c>
      <c r="C113" s="36"/>
      <c r="D113" s="36"/>
      <c r="E113" s="36"/>
      <c r="F113" s="37"/>
      <c r="G113" s="37">
        <v>979.81</v>
      </c>
      <c r="H113" s="25"/>
    </row>
    <row r="114" spans="1:8" x14ac:dyDescent="0.25">
      <c r="A114" s="94"/>
      <c r="B114" s="36" t="s">
        <v>121</v>
      </c>
      <c r="C114" s="36"/>
      <c r="D114" s="36"/>
      <c r="E114" s="36"/>
      <c r="F114" s="37"/>
      <c r="G114" s="37">
        <v>2329.4899999999998</v>
      </c>
      <c r="H114" s="25"/>
    </row>
    <row r="115" spans="1:8" x14ac:dyDescent="0.25">
      <c r="A115" s="94"/>
      <c r="B115" s="36" t="s">
        <v>122</v>
      </c>
      <c r="C115" s="36"/>
      <c r="D115" s="36"/>
      <c r="E115" s="36"/>
      <c r="F115" s="37"/>
      <c r="G115" s="37">
        <v>387.33</v>
      </c>
      <c r="H115" s="25"/>
    </row>
    <row r="116" spans="1:8" x14ac:dyDescent="0.25">
      <c r="A116" s="94"/>
      <c r="B116" s="36" t="s">
        <v>123</v>
      </c>
      <c r="C116" s="36"/>
      <c r="D116" s="36"/>
      <c r="E116" s="36"/>
      <c r="F116" s="37"/>
      <c r="G116" s="37">
        <v>1327.02</v>
      </c>
      <c r="H116" s="25"/>
    </row>
    <row r="117" spans="1:8" x14ac:dyDescent="0.25">
      <c r="A117" s="94"/>
      <c r="B117" s="36" t="s">
        <v>124</v>
      </c>
      <c r="C117" s="36"/>
      <c r="D117" s="36"/>
      <c r="E117" s="36"/>
      <c r="F117" s="37"/>
      <c r="G117" s="37">
        <v>8702.24</v>
      </c>
      <c r="H117" s="25"/>
    </row>
    <row r="118" spans="1:8" x14ac:dyDescent="0.25">
      <c r="A118" s="94"/>
      <c r="B118" s="36" t="s">
        <v>125</v>
      </c>
      <c r="C118" s="36"/>
      <c r="D118" s="36"/>
      <c r="E118" s="36"/>
      <c r="F118" s="37"/>
      <c r="G118" s="37">
        <v>3727.23</v>
      </c>
      <c r="H118" s="25"/>
    </row>
    <row r="119" spans="1:8" x14ac:dyDescent="0.25">
      <c r="A119" s="94"/>
      <c r="B119" s="36" t="s">
        <v>126</v>
      </c>
      <c r="C119" s="36"/>
      <c r="D119" s="36"/>
      <c r="E119" s="36"/>
      <c r="F119" s="37"/>
      <c r="G119" s="37">
        <v>6988.55</v>
      </c>
      <c r="H119" s="25"/>
    </row>
    <row r="120" spans="1:8" ht="15.75" thickBot="1" x14ac:dyDescent="0.3">
      <c r="A120" s="94"/>
      <c r="B120" s="36"/>
      <c r="C120" s="36"/>
      <c r="D120" s="36"/>
      <c r="E120" s="36"/>
      <c r="F120" s="37"/>
      <c r="G120" s="44">
        <f>SUM(G99:G119)</f>
        <v>146920.02000000002</v>
      </c>
      <c r="H120" s="25"/>
    </row>
    <row r="121" spans="1:8" ht="12.75" customHeight="1" thickTop="1" x14ac:dyDescent="0.25">
      <c r="A121" s="94"/>
      <c r="B121" s="25"/>
      <c r="C121" s="25"/>
      <c r="D121" s="25"/>
      <c r="E121" s="25"/>
      <c r="F121" s="27"/>
      <c r="G121" s="27"/>
      <c r="H121" s="25"/>
    </row>
    <row r="122" spans="1:8" ht="12.75" customHeight="1" x14ac:dyDescent="0.25">
      <c r="A122" s="94"/>
      <c r="B122" s="25"/>
      <c r="C122" s="25"/>
      <c r="D122" s="25"/>
      <c r="E122" s="25"/>
      <c r="F122" s="27"/>
      <c r="G122" s="27"/>
      <c r="H122" s="25"/>
    </row>
    <row r="123" spans="1:8" x14ac:dyDescent="0.25">
      <c r="A123" s="45" t="s">
        <v>127</v>
      </c>
      <c r="B123" s="26" t="s">
        <v>128</v>
      </c>
      <c r="C123" s="26"/>
      <c r="D123" s="25"/>
      <c r="E123" s="25"/>
      <c r="F123" s="25"/>
      <c r="G123" s="25"/>
      <c r="H123" s="25"/>
    </row>
    <row r="124" spans="1:8" x14ac:dyDescent="0.25">
      <c r="A124" s="94"/>
      <c r="B124" s="25" t="s">
        <v>285</v>
      </c>
      <c r="C124" s="25"/>
      <c r="D124" s="25"/>
      <c r="E124" s="25"/>
      <c r="F124" s="25"/>
      <c r="G124" s="27"/>
      <c r="H124" s="25"/>
    </row>
    <row r="125" spans="1:8" x14ac:dyDescent="0.25">
      <c r="B125" s="25" t="s">
        <v>247</v>
      </c>
      <c r="C125" s="25"/>
      <c r="D125" s="25"/>
      <c r="E125" s="25"/>
      <c r="F125" s="25"/>
      <c r="G125" s="27"/>
    </row>
    <row r="126" spans="1:8" x14ac:dyDescent="0.25">
      <c r="B126" s="25"/>
      <c r="C126" s="25"/>
      <c r="D126" s="25"/>
      <c r="E126" s="25"/>
      <c r="F126" s="24" t="s">
        <v>104</v>
      </c>
      <c r="G126" s="24" t="s">
        <v>88</v>
      </c>
    </row>
    <row r="127" spans="1:8" x14ac:dyDescent="0.25">
      <c r="B127" s="25"/>
      <c r="C127" s="25"/>
      <c r="D127" s="25"/>
      <c r="E127" s="25"/>
      <c r="F127" s="24" t="s">
        <v>105</v>
      </c>
      <c r="G127" s="24" t="s">
        <v>89</v>
      </c>
    </row>
    <row r="128" spans="1:8" x14ac:dyDescent="0.25">
      <c r="B128" s="36" t="s">
        <v>129</v>
      </c>
      <c r="C128" s="36"/>
      <c r="D128" s="36"/>
      <c r="E128" s="36"/>
      <c r="F128" s="36"/>
      <c r="G128" s="37">
        <v>8806.4</v>
      </c>
    </row>
    <row r="129" spans="2:7" x14ac:dyDescent="0.25">
      <c r="B129" s="36" t="s">
        <v>130</v>
      </c>
      <c r="C129" s="36"/>
      <c r="D129" s="36"/>
      <c r="E129" s="36"/>
      <c r="F129" s="36"/>
      <c r="G129" s="37">
        <v>11204.19</v>
      </c>
    </row>
    <row r="130" spans="2:7" x14ac:dyDescent="0.25">
      <c r="B130" s="36" t="s">
        <v>131</v>
      </c>
      <c r="C130" s="36"/>
      <c r="D130" s="36"/>
      <c r="E130" s="36"/>
      <c r="F130" s="36"/>
      <c r="G130" s="37">
        <v>3574</v>
      </c>
    </row>
    <row r="131" spans="2:7" x14ac:dyDescent="0.25">
      <c r="B131" s="36" t="s">
        <v>132</v>
      </c>
      <c r="C131" s="36"/>
      <c r="D131" s="36"/>
      <c r="E131" s="36"/>
      <c r="F131" s="36"/>
      <c r="G131" s="37">
        <v>12351.3</v>
      </c>
    </row>
    <row r="132" spans="2:7" x14ac:dyDescent="0.25">
      <c r="B132" s="36" t="s">
        <v>133</v>
      </c>
      <c r="C132" s="36"/>
      <c r="D132" s="36"/>
      <c r="E132" s="36"/>
      <c r="F132" s="36"/>
      <c r="G132" s="37">
        <v>11969.15</v>
      </c>
    </row>
    <row r="133" spans="2:7" x14ac:dyDescent="0.25">
      <c r="B133" s="36" t="s">
        <v>134</v>
      </c>
      <c r="C133" s="36"/>
      <c r="D133" s="36"/>
      <c r="E133" s="36"/>
      <c r="F133" s="36"/>
      <c r="G133" s="37">
        <v>2200.96</v>
      </c>
    </row>
    <row r="134" spans="2:7" x14ac:dyDescent="0.25">
      <c r="B134" s="36" t="s">
        <v>135</v>
      </c>
      <c r="C134" s="36"/>
      <c r="D134" s="36"/>
      <c r="E134" s="36"/>
      <c r="F134" s="36"/>
      <c r="G134" s="37">
        <v>3354.17</v>
      </c>
    </row>
    <row r="135" spans="2:7" x14ac:dyDescent="0.25">
      <c r="B135" s="36" t="s">
        <v>136</v>
      </c>
      <c r="C135" s="36"/>
      <c r="D135" s="36"/>
      <c r="E135" s="36"/>
      <c r="F135" s="36"/>
      <c r="G135" s="37">
        <v>33221.51</v>
      </c>
    </row>
    <row r="136" spans="2:7" x14ac:dyDescent="0.25">
      <c r="B136" s="36" t="s">
        <v>137</v>
      </c>
      <c r="C136" s="36"/>
      <c r="D136" s="36"/>
      <c r="E136" s="36"/>
      <c r="F136" s="36"/>
      <c r="G136" s="37">
        <v>3369.22</v>
      </c>
    </row>
    <row r="137" spans="2:7" x14ac:dyDescent="0.25">
      <c r="B137" s="36"/>
      <c r="C137" s="36"/>
      <c r="D137" s="36"/>
      <c r="E137" s="36"/>
      <c r="F137" s="36"/>
      <c r="G137" s="37"/>
    </row>
    <row r="138" spans="2:7" x14ac:dyDescent="0.25">
      <c r="B138" s="36"/>
      <c r="C138" s="36"/>
      <c r="D138" s="36"/>
      <c r="E138" s="36"/>
      <c r="F138" s="36"/>
      <c r="G138" s="37"/>
    </row>
    <row r="139" spans="2:7" x14ac:dyDescent="0.25">
      <c r="B139" s="36"/>
      <c r="C139" s="36"/>
      <c r="D139" s="36"/>
      <c r="E139" s="36"/>
      <c r="F139" s="36"/>
      <c r="G139" s="37"/>
    </row>
    <row r="140" spans="2:7" x14ac:dyDescent="0.25">
      <c r="B140" s="36"/>
      <c r="C140" s="36"/>
      <c r="D140" s="36"/>
      <c r="E140" s="36"/>
      <c r="F140" s="36"/>
      <c r="G140" s="37"/>
    </row>
    <row r="141" spans="2:7" x14ac:dyDescent="0.25">
      <c r="B141" s="36" t="s">
        <v>138</v>
      </c>
      <c r="C141" s="36"/>
      <c r="D141" s="36"/>
      <c r="E141" s="36"/>
      <c r="F141" s="36"/>
      <c r="G141" s="37">
        <v>6460.08</v>
      </c>
    </row>
    <row r="142" spans="2:7" x14ac:dyDescent="0.25">
      <c r="B142" s="36" t="s">
        <v>139</v>
      </c>
      <c r="C142" s="36"/>
      <c r="D142" s="36"/>
      <c r="E142" s="36"/>
      <c r="F142" s="36"/>
      <c r="G142" s="37">
        <v>9020.9699999999993</v>
      </c>
    </row>
    <row r="143" spans="2:7" x14ac:dyDescent="0.25">
      <c r="B143" s="36" t="s">
        <v>140</v>
      </c>
      <c r="C143" s="36"/>
      <c r="D143" s="36"/>
      <c r="E143" s="36"/>
      <c r="F143" s="36"/>
      <c r="G143" s="37">
        <v>6719.88</v>
      </c>
    </row>
    <row r="144" spans="2:7" x14ac:dyDescent="0.25">
      <c r="B144" s="36" t="s">
        <v>141</v>
      </c>
      <c r="C144" s="36"/>
      <c r="D144" s="36"/>
      <c r="E144" s="36"/>
      <c r="F144" s="36"/>
      <c r="G144" s="37">
        <v>1734.76</v>
      </c>
    </row>
    <row r="145" spans="1:7" x14ac:dyDescent="0.25">
      <c r="B145" s="36" t="s">
        <v>142</v>
      </c>
      <c r="C145" s="36"/>
      <c r="D145" s="36"/>
      <c r="E145" s="36"/>
      <c r="F145" s="36"/>
      <c r="G145" s="37">
        <v>7885.78</v>
      </c>
    </row>
    <row r="146" spans="1:7" x14ac:dyDescent="0.25">
      <c r="B146" s="36" t="s">
        <v>143</v>
      </c>
      <c r="C146" s="36"/>
      <c r="D146" s="36"/>
      <c r="E146" s="36"/>
      <c r="F146" s="36"/>
      <c r="G146" s="37">
        <v>3916.63</v>
      </c>
    </row>
    <row r="147" spans="1:7" x14ac:dyDescent="0.25">
      <c r="B147" s="36" t="s">
        <v>144</v>
      </c>
      <c r="C147" s="36"/>
      <c r="D147" s="36"/>
      <c r="E147" s="36"/>
      <c r="F147" s="36"/>
      <c r="G147" s="37">
        <v>5065.54</v>
      </c>
    </row>
    <row r="148" spans="1:7" x14ac:dyDescent="0.25">
      <c r="B148" s="36" t="s">
        <v>145</v>
      </c>
      <c r="C148" s="36"/>
      <c r="D148" s="36"/>
      <c r="E148" s="36"/>
      <c r="F148" s="36"/>
      <c r="G148" s="37">
        <v>9381.57</v>
      </c>
    </row>
    <row r="149" spans="1:7" x14ac:dyDescent="0.25">
      <c r="B149" s="36" t="s">
        <v>146</v>
      </c>
      <c r="C149" s="36"/>
      <c r="D149" s="36"/>
      <c r="E149" s="36"/>
      <c r="F149" s="36"/>
      <c r="G149" s="37">
        <v>9970.6</v>
      </c>
    </row>
    <row r="150" spans="1:7" x14ac:dyDescent="0.25">
      <c r="B150" s="36" t="s">
        <v>147</v>
      </c>
      <c r="C150" s="36"/>
      <c r="D150" s="36"/>
      <c r="E150" s="36"/>
      <c r="F150" s="36"/>
      <c r="G150" s="37">
        <v>6660.3</v>
      </c>
    </row>
    <row r="151" spans="1:7" x14ac:dyDescent="0.25">
      <c r="B151" s="36" t="s">
        <v>148</v>
      </c>
      <c r="C151" s="36"/>
      <c r="D151" s="36"/>
      <c r="E151" s="36"/>
      <c r="F151" s="36"/>
      <c r="G151" s="37">
        <v>1393.79</v>
      </c>
    </row>
    <row r="152" spans="1:7" x14ac:dyDescent="0.25">
      <c r="B152" s="36" t="s">
        <v>149</v>
      </c>
      <c r="C152" s="36"/>
      <c r="D152" s="36"/>
      <c r="E152" s="36"/>
      <c r="F152" s="36"/>
      <c r="G152" s="37">
        <v>5936.96</v>
      </c>
    </row>
    <row r="153" spans="1:7" x14ac:dyDescent="0.25">
      <c r="B153" s="36" t="s">
        <v>150</v>
      </c>
      <c r="C153" s="36"/>
      <c r="D153" s="36"/>
      <c r="E153" s="36"/>
      <c r="F153" s="36"/>
      <c r="G153" s="37">
        <v>568.75</v>
      </c>
    </row>
    <row r="154" spans="1:7" x14ac:dyDescent="0.25">
      <c r="B154" s="36" t="s">
        <v>151</v>
      </c>
      <c r="C154" s="36"/>
      <c r="D154" s="36"/>
      <c r="E154" s="36"/>
      <c r="F154" s="36"/>
      <c r="G154" s="46">
        <v>13636.2</v>
      </c>
    </row>
    <row r="155" spans="1:7" ht="15.75" thickBot="1" x14ac:dyDescent="0.3">
      <c r="A155" s="94"/>
      <c r="B155" s="25"/>
      <c r="C155" s="25"/>
      <c r="D155" s="25"/>
      <c r="E155" s="25"/>
      <c r="F155" s="25"/>
      <c r="G155" s="33">
        <v>219078.28000000003</v>
      </c>
    </row>
    <row r="156" spans="1:7" ht="10.5" customHeight="1" thickTop="1" x14ac:dyDescent="0.25">
      <c r="A156" s="94"/>
      <c r="B156" s="25"/>
      <c r="C156" s="25"/>
      <c r="D156" s="25"/>
      <c r="E156" s="25"/>
      <c r="F156" s="25"/>
      <c r="G156" s="27"/>
    </row>
    <row r="157" spans="1:7" ht="11.25" customHeight="1" x14ac:dyDescent="0.25">
      <c r="A157" s="94"/>
      <c r="B157" s="25"/>
      <c r="C157" s="25"/>
      <c r="D157" s="25"/>
      <c r="E157" s="25"/>
      <c r="F157" s="25"/>
      <c r="G157" s="27"/>
    </row>
    <row r="158" spans="1:7" ht="18" customHeight="1" x14ac:dyDescent="0.25">
      <c r="A158" s="45" t="s">
        <v>152</v>
      </c>
      <c r="B158" s="26" t="s">
        <v>153</v>
      </c>
      <c r="C158" s="26"/>
      <c r="D158" s="26"/>
      <c r="E158" s="25"/>
      <c r="F158" s="25"/>
      <c r="G158" s="27"/>
    </row>
    <row r="159" spans="1:7" x14ac:dyDescent="0.25">
      <c r="A159" s="94"/>
      <c r="B159" s="25" t="s">
        <v>286</v>
      </c>
      <c r="C159" s="25"/>
      <c r="D159" s="25"/>
      <c r="E159" s="25"/>
      <c r="F159" s="25"/>
      <c r="G159" s="27"/>
    </row>
    <row r="160" spans="1:7" x14ac:dyDescent="0.25">
      <c r="A160" s="94"/>
      <c r="B160" s="25" t="s">
        <v>247</v>
      </c>
      <c r="C160" s="25"/>
      <c r="D160" s="25"/>
      <c r="E160" s="25"/>
      <c r="F160" s="25"/>
      <c r="G160" s="27"/>
    </row>
    <row r="161" spans="1:8" ht="13.5" customHeight="1" x14ac:dyDescent="0.25">
      <c r="A161" s="94"/>
      <c r="B161" s="25"/>
      <c r="C161" s="25"/>
      <c r="D161" s="25"/>
      <c r="E161" s="25"/>
      <c r="F161" s="24" t="s">
        <v>104</v>
      </c>
      <c r="G161" s="24" t="s">
        <v>88</v>
      </c>
    </row>
    <row r="162" spans="1:8" x14ac:dyDescent="0.25">
      <c r="A162" s="94"/>
      <c r="B162" s="25"/>
      <c r="C162" s="25"/>
      <c r="D162" s="25"/>
      <c r="E162" s="25"/>
      <c r="F162" s="24" t="s">
        <v>105</v>
      </c>
      <c r="G162" s="24" t="s">
        <v>89</v>
      </c>
    </row>
    <row r="163" spans="1:8" ht="11.25" customHeight="1" x14ac:dyDescent="0.25">
      <c r="A163" s="94"/>
      <c r="B163" s="25"/>
      <c r="C163" s="25"/>
      <c r="D163" s="25"/>
      <c r="E163" s="25"/>
      <c r="F163" s="25"/>
      <c r="G163" s="27"/>
    </row>
    <row r="164" spans="1:8" x14ac:dyDescent="0.25">
      <c r="A164" s="94"/>
      <c r="B164" s="25" t="s">
        <v>154</v>
      </c>
      <c r="C164" s="25"/>
      <c r="D164" s="25"/>
      <c r="E164" s="25"/>
      <c r="F164" s="25"/>
      <c r="G164" s="27">
        <v>73392</v>
      </c>
    </row>
    <row r="165" spans="1:8" x14ac:dyDescent="0.25">
      <c r="A165" s="94"/>
      <c r="B165" s="25" t="s">
        <v>155</v>
      </c>
      <c r="C165" s="25"/>
      <c r="D165" s="25"/>
      <c r="E165" s="25"/>
      <c r="F165" s="25"/>
      <c r="G165" s="27">
        <v>7524.14</v>
      </c>
    </row>
    <row r="166" spans="1:8" x14ac:dyDescent="0.25">
      <c r="A166" s="94"/>
      <c r="B166" s="25" t="s">
        <v>156</v>
      </c>
      <c r="C166" s="25"/>
      <c r="D166" s="25"/>
      <c r="E166" s="25"/>
      <c r="F166" s="25"/>
      <c r="G166" s="27">
        <v>125038.5</v>
      </c>
    </row>
    <row r="167" spans="1:8" ht="15.75" thickBot="1" x14ac:dyDescent="0.3">
      <c r="A167" s="94"/>
      <c r="B167" s="25"/>
      <c r="C167" s="25"/>
      <c r="D167" s="25"/>
      <c r="E167" s="25"/>
      <c r="F167" s="25"/>
      <c r="G167" s="33">
        <v>205954.64</v>
      </c>
    </row>
    <row r="168" spans="1:8" ht="10.5" customHeight="1" thickTop="1" x14ac:dyDescent="0.25">
      <c r="A168" s="94"/>
      <c r="B168" s="47" t="s">
        <v>157</v>
      </c>
      <c r="C168" s="25"/>
      <c r="D168" s="25"/>
      <c r="E168" s="25"/>
      <c r="F168" s="25"/>
      <c r="G168" s="27"/>
    </row>
    <row r="169" spans="1:8" ht="28.5" customHeight="1" x14ac:dyDescent="0.25">
      <c r="A169" s="94"/>
      <c r="B169" s="36" t="s">
        <v>158</v>
      </c>
      <c r="C169" s="25"/>
      <c r="D169" s="25"/>
      <c r="E169" s="25"/>
      <c r="F169" s="25"/>
      <c r="G169" s="27"/>
    </row>
    <row r="170" spans="1:8" x14ac:dyDescent="0.25">
      <c r="A170" s="94"/>
      <c r="B170" s="36" t="s">
        <v>159</v>
      </c>
      <c r="C170" s="25"/>
      <c r="D170" s="25"/>
      <c r="E170" s="25"/>
      <c r="F170" s="25"/>
      <c r="G170" s="27"/>
    </row>
    <row r="171" spans="1:8" x14ac:dyDescent="0.25">
      <c r="A171" s="94"/>
      <c r="B171" s="36" t="s">
        <v>160</v>
      </c>
      <c r="C171" s="25"/>
      <c r="D171" s="25"/>
      <c r="E171" s="25"/>
      <c r="F171" s="25"/>
      <c r="G171" s="27"/>
    </row>
    <row r="172" spans="1:8" ht="10.5" customHeight="1" x14ac:dyDescent="0.25">
      <c r="A172" s="94"/>
      <c r="B172" s="36"/>
      <c r="C172" s="25"/>
      <c r="D172" s="25"/>
      <c r="E172" s="25"/>
      <c r="F172" s="25"/>
      <c r="G172" s="27"/>
    </row>
    <row r="173" spans="1:8" ht="15.75" thickBot="1" x14ac:dyDescent="0.3">
      <c r="D173" s="119" t="s">
        <v>161</v>
      </c>
      <c r="E173" s="119"/>
      <c r="F173" s="119"/>
      <c r="G173" s="48">
        <f>+G120+G155+G167</f>
        <v>571952.94000000006</v>
      </c>
      <c r="H173" s="25"/>
    </row>
    <row r="174" spans="1:8" ht="13.5" customHeight="1" thickTop="1" x14ac:dyDescent="0.25">
      <c r="D174" s="1"/>
      <c r="E174" s="1"/>
      <c r="F174" s="1"/>
      <c r="G174" s="49"/>
      <c r="H174" s="25"/>
    </row>
    <row r="175" spans="1:8" ht="17.25" customHeight="1" x14ac:dyDescent="0.25">
      <c r="D175" s="1"/>
      <c r="E175" s="1"/>
      <c r="F175" s="1"/>
      <c r="G175" s="49"/>
      <c r="H175" s="25"/>
    </row>
    <row r="176" spans="1:8" x14ac:dyDescent="0.25">
      <c r="A176" s="45" t="s">
        <v>162</v>
      </c>
      <c r="B176" s="26" t="s">
        <v>163</v>
      </c>
      <c r="C176" s="26"/>
      <c r="D176" s="25"/>
      <c r="E176" s="25"/>
      <c r="F176" s="25"/>
      <c r="G176" s="27"/>
      <c r="H176" s="25"/>
    </row>
    <row r="177" spans="1:8" x14ac:dyDescent="0.25">
      <c r="A177" s="94"/>
      <c r="B177" s="25" t="s">
        <v>287</v>
      </c>
      <c r="C177" s="25"/>
      <c r="D177" s="25"/>
      <c r="E177" s="25"/>
      <c r="F177" s="25"/>
      <c r="G177" s="27"/>
    </row>
    <row r="178" spans="1:8" ht="10.5" customHeight="1" x14ac:dyDescent="0.25">
      <c r="A178" s="94"/>
      <c r="B178" s="25"/>
      <c r="C178" s="25"/>
      <c r="D178" s="25"/>
      <c r="E178" s="25"/>
      <c r="G178" s="50"/>
    </row>
    <row r="179" spans="1:8" x14ac:dyDescent="0.25">
      <c r="A179" s="94"/>
      <c r="B179" s="25" t="s">
        <v>288</v>
      </c>
      <c r="C179" s="25"/>
      <c r="D179" s="25"/>
      <c r="E179" s="25"/>
      <c r="F179" s="27"/>
      <c r="G179" s="51">
        <v>367465586.30000001</v>
      </c>
    </row>
    <row r="180" spans="1:8" x14ac:dyDescent="0.25">
      <c r="A180" s="94"/>
      <c r="B180" s="25" t="s">
        <v>289</v>
      </c>
      <c r="C180" s="25"/>
      <c r="D180" s="25"/>
      <c r="E180" s="25"/>
      <c r="F180" s="52"/>
      <c r="G180" s="50">
        <v>4379841.8</v>
      </c>
      <c r="H180" s="20"/>
    </row>
    <row r="181" spans="1:8" ht="12.75" customHeight="1" x14ac:dyDescent="0.25">
      <c r="A181" s="94"/>
      <c r="B181" s="25"/>
      <c r="C181" s="25"/>
      <c r="D181" s="25"/>
      <c r="E181" s="25"/>
      <c r="F181" s="52"/>
      <c r="G181" s="53"/>
      <c r="H181" s="20"/>
    </row>
    <row r="182" spans="1:8" ht="7.5" customHeight="1" x14ac:dyDescent="0.25">
      <c r="A182" s="96"/>
      <c r="B182" s="36"/>
      <c r="C182" s="32"/>
      <c r="D182" s="32"/>
      <c r="E182" s="54"/>
      <c r="F182" s="41"/>
      <c r="G182" s="55"/>
      <c r="H182" s="56"/>
    </row>
    <row r="183" spans="1:8" ht="15.75" customHeight="1" x14ac:dyDescent="0.25">
      <c r="A183" s="96"/>
      <c r="B183" s="25" t="s">
        <v>164</v>
      </c>
      <c r="C183" s="32"/>
      <c r="D183" s="32"/>
      <c r="E183" s="54"/>
      <c r="F183" s="41"/>
      <c r="G183" s="55"/>
      <c r="H183" s="56"/>
    </row>
    <row r="184" spans="1:8" ht="11.25" customHeight="1" x14ac:dyDescent="0.25">
      <c r="A184" s="96"/>
      <c r="B184" s="36"/>
      <c r="C184" s="32"/>
      <c r="D184" s="32"/>
      <c r="E184" s="54"/>
      <c r="F184" s="41"/>
      <c r="G184" s="55"/>
      <c r="H184" s="56"/>
    </row>
    <row r="185" spans="1:8" ht="11.25" customHeight="1" x14ac:dyDescent="0.25">
      <c r="A185" s="96"/>
      <c r="B185" s="36"/>
      <c r="C185" s="32"/>
      <c r="D185" s="32"/>
      <c r="E185" s="54"/>
      <c r="F185" s="41"/>
      <c r="G185" s="55"/>
      <c r="H185" s="56"/>
    </row>
    <row r="186" spans="1:8" ht="22.5" customHeight="1" x14ac:dyDescent="0.25">
      <c r="A186" s="57" t="s">
        <v>165</v>
      </c>
      <c r="B186" s="26" t="s">
        <v>13</v>
      </c>
      <c r="C186" s="25"/>
      <c r="D186" s="25"/>
      <c r="E186" s="25"/>
      <c r="F186" s="27"/>
      <c r="G186" s="27"/>
      <c r="H186" s="25"/>
    </row>
    <row r="187" spans="1:8" ht="17.25" customHeight="1" x14ac:dyDescent="0.25">
      <c r="B187" s="43" t="s">
        <v>290</v>
      </c>
      <c r="C187" s="43"/>
      <c r="D187" s="43"/>
      <c r="E187" s="43"/>
      <c r="F187" s="58"/>
      <c r="G187" s="27"/>
      <c r="H187" s="25"/>
    </row>
    <row r="188" spans="1:8" ht="14.25" customHeight="1" x14ac:dyDescent="0.25">
      <c r="B188" s="43"/>
      <c r="C188" s="43"/>
      <c r="D188" s="43"/>
      <c r="E188" s="43"/>
      <c r="F188" s="58"/>
      <c r="G188" s="27"/>
      <c r="H188" s="25"/>
    </row>
    <row r="189" spans="1:8" x14ac:dyDescent="0.25">
      <c r="B189" s="25"/>
      <c r="C189" s="25"/>
      <c r="D189" s="25"/>
      <c r="E189" s="25"/>
      <c r="F189" s="24" t="s">
        <v>104</v>
      </c>
      <c r="G189" s="24" t="s">
        <v>88</v>
      </c>
      <c r="H189" s="25"/>
    </row>
    <row r="190" spans="1:8" x14ac:dyDescent="0.25">
      <c r="B190" s="25"/>
      <c r="C190" s="25"/>
      <c r="D190" s="25"/>
      <c r="E190" s="25"/>
      <c r="F190" s="24" t="s">
        <v>105</v>
      </c>
      <c r="G190" s="24" t="s">
        <v>89</v>
      </c>
      <c r="H190" s="25"/>
    </row>
    <row r="191" spans="1:8" x14ac:dyDescent="0.25">
      <c r="B191" s="25" t="s">
        <v>166</v>
      </c>
      <c r="C191" s="25"/>
      <c r="D191" s="25"/>
      <c r="E191" s="25"/>
      <c r="F191" s="27"/>
      <c r="G191" s="41">
        <v>1008</v>
      </c>
      <c r="H191" s="25"/>
    </row>
    <row r="192" spans="1:8" x14ac:dyDescent="0.25">
      <c r="B192" s="4" t="s">
        <v>167</v>
      </c>
      <c r="C192" s="4"/>
      <c r="D192" s="10"/>
      <c r="E192" s="10"/>
      <c r="F192" s="59"/>
      <c r="G192" s="60">
        <v>578597.14</v>
      </c>
    </row>
    <row r="193" spans="1:9" ht="15.75" thickBot="1" x14ac:dyDescent="0.3">
      <c r="G193" s="16">
        <f>SUM(G191:G192)</f>
        <v>579605.14</v>
      </c>
    </row>
    <row r="194" spans="1:9" ht="13.5" customHeight="1" thickTop="1" x14ac:dyDescent="0.25">
      <c r="A194" s="96"/>
      <c r="B194" s="36"/>
      <c r="C194" s="32"/>
      <c r="D194" s="32"/>
      <c r="E194" s="54"/>
      <c r="F194" s="41"/>
      <c r="G194" s="55"/>
      <c r="H194" s="56"/>
    </row>
    <row r="195" spans="1:9" ht="9" hidden="1" customHeight="1" x14ac:dyDescent="0.25">
      <c r="G195" s="9"/>
    </row>
    <row r="196" spans="1:9" x14ac:dyDescent="0.25">
      <c r="A196" s="61" t="s">
        <v>168</v>
      </c>
      <c r="B196" s="62" t="s">
        <v>169</v>
      </c>
      <c r="C196" s="43"/>
      <c r="D196" s="43"/>
      <c r="E196" s="43"/>
      <c r="F196" s="58"/>
      <c r="G196" s="58"/>
    </row>
    <row r="197" spans="1:9" x14ac:dyDescent="0.25">
      <c r="A197" s="79"/>
      <c r="B197" s="43" t="s">
        <v>291</v>
      </c>
      <c r="C197" s="43"/>
      <c r="D197" s="43"/>
      <c r="E197" s="43"/>
      <c r="F197" s="58"/>
      <c r="G197" s="58"/>
      <c r="I197" s="8"/>
    </row>
    <row r="198" spans="1:9" ht="12" customHeight="1" x14ac:dyDescent="0.25">
      <c r="A198" s="79"/>
      <c r="B198" s="43"/>
      <c r="C198" s="43"/>
      <c r="D198" s="43"/>
      <c r="E198" s="43"/>
      <c r="F198" s="58"/>
      <c r="G198" s="58"/>
    </row>
    <row r="199" spans="1:9" x14ac:dyDescent="0.25">
      <c r="A199" s="61" t="s">
        <v>170</v>
      </c>
      <c r="B199" s="62" t="s">
        <v>171</v>
      </c>
      <c r="C199" s="62"/>
      <c r="D199" s="43"/>
      <c r="E199" s="43"/>
      <c r="F199" s="58"/>
      <c r="G199" s="58"/>
      <c r="I199" s="8"/>
    </row>
    <row r="200" spans="1:9" ht="11.25" customHeight="1" x14ac:dyDescent="0.25">
      <c r="A200" s="61"/>
      <c r="B200" s="62"/>
      <c r="C200" s="62"/>
      <c r="D200" s="43"/>
      <c r="E200" s="43"/>
      <c r="F200" s="58"/>
      <c r="G200" s="58"/>
      <c r="H200" s="8"/>
    </row>
    <row r="201" spans="1:9" x14ac:dyDescent="0.25">
      <c r="B201" s="43" t="s">
        <v>172</v>
      </c>
      <c r="C201" s="43"/>
      <c r="D201" s="43"/>
      <c r="E201" s="43"/>
      <c r="F201" s="58"/>
      <c r="G201" s="63">
        <v>27126269.129999999</v>
      </c>
      <c r="H201" s="64"/>
      <c r="I201" s="17"/>
    </row>
    <row r="202" spans="1:9" x14ac:dyDescent="0.25">
      <c r="B202" s="43" t="s">
        <v>173</v>
      </c>
      <c r="E202" s="43"/>
      <c r="F202" s="58"/>
      <c r="G202" s="63">
        <v>88463.37</v>
      </c>
      <c r="H202" s="64"/>
      <c r="I202" s="8"/>
    </row>
    <row r="203" spans="1:9" ht="20.25" customHeight="1" thickBot="1" x14ac:dyDescent="0.3">
      <c r="B203" s="43" t="s">
        <v>174</v>
      </c>
      <c r="C203" s="43"/>
      <c r="D203" s="43"/>
      <c r="E203" s="43"/>
      <c r="F203" s="58"/>
      <c r="G203" s="65">
        <f>SUM(G201:G202)</f>
        <v>27214732.5</v>
      </c>
      <c r="H203" s="8"/>
      <c r="I203" s="8"/>
    </row>
    <row r="204" spans="1:9" ht="11.25" customHeight="1" thickTop="1" x14ac:dyDescent="0.25">
      <c r="B204" s="43"/>
      <c r="C204" s="43"/>
      <c r="D204" s="43"/>
      <c r="E204" s="43"/>
      <c r="F204" s="58"/>
      <c r="G204" s="66"/>
      <c r="I204" s="17"/>
    </row>
    <row r="205" spans="1:9" x14ac:dyDescent="0.25">
      <c r="A205" s="57" t="s">
        <v>175</v>
      </c>
      <c r="B205" s="62" t="s">
        <v>176</v>
      </c>
      <c r="C205" s="43"/>
      <c r="D205" s="43"/>
      <c r="E205" s="43"/>
      <c r="F205" s="58"/>
      <c r="G205" s="67"/>
      <c r="H205" s="8"/>
      <c r="I205" s="8"/>
    </row>
    <row r="206" spans="1:9" ht="13.5" customHeight="1" x14ac:dyDescent="0.25">
      <c r="B206" s="43"/>
      <c r="C206" s="43"/>
      <c r="D206" s="43"/>
      <c r="E206" s="43"/>
      <c r="F206" s="58"/>
      <c r="G206" s="67"/>
      <c r="H206" s="8"/>
      <c r="I206" s="8"/>
    </row>
    <row r="207" spans="1:9" x14ac:dyDescent="0.25">
      <c r="B207" s="43" t="s">
        <v>177</v>
      </c>
      <c r="C207" s="43"/>
      <c r="D207" s="43"/>
      <c r="E207" s="43"/>
      <c r="F207" s="58"/>
      <c r="G207" s="5">
        <v>53833979.020000003</v>
      </c>
      <c r="H207" s="8"/>
      <c r="I207" s="8"/>
    </row>
    <row r="208" spans="1:9" x14ac:dyDescent="0.25">
      <c r="B208" s="43" t="s">
        <v>173</v>
      </c>
      <c r="C208" s="43"/>
      <c r="D208" s="43"/>
      <c r="E208" s="43"/>
      <c r="F208" s="58"/>
      <c r="G208" s="5">
        <v>3028707.73</v>
      </c>
      <c r="H208" s="8"/>
      <c r="I208" s="8"/>
    </row>
    <row r="209" spans="1:9" ht="15.75" thickBot="1" x14ac:dyDescent="0.3">
      <c r="B209" s="43"/>
      <c r="C209" s="43"/>
      <c r="D209" s="43"/>
      <c r="E209" s="43"/>
      <c r="F209" s="68"/>
      <c r="G209" s="69">
        <f>+G207+G208</f>
        <v>56862686.75</v>
      </c>
      <c r="I209" s="8"/>
    </row>
    <row r="210" spans="1:9" x14ac:dyDescent="0.25">
      <c r="B210" s="43"/>
      <c r="C210" s="43"/>
      <c r="D210" s="43"/>
      <c r="E210" s="43"/>
      <c r="F210" s="58"/>
      <c r="G210" s="58"/>
      <c r="H210" s="8"/>
    </row>
    <row r="211" spans="1:9" ht="15.75" thickBot="1" x14ac:dyDescent="0.3">
      <c r="B211" t="s">
        <v>273</v>
      </c>
      <c r="F211" s="58"/>
      <c r="G211" s="70">
        <f>+G203+G209</f>
        <v>84077419.25</v>
      </c>
      <c r="H211" s="8"/>
      <c r="I211" s="8"/>
    </row>
    <row r="212" spans="1:9" ht="14.25" customHeight="1" thickTop="1" x14ac:dyDescent="0.25">
      <c r="B212" s="43"/>
      <c r="C212" s="43"/>
      <c r="D212" s="43"/>
      <c r="E212" s="43" t="s">
        <v>4</v>
      </c>
      <c r="F212" s="58"/>
      <c r="G212" s="71"/>
    </row>
    <row r="213" spans="1:9" x14ac:dyDescent="0.25">
      <c r="A213" s="61" t="s">
        <v>179</v>
      </c>
      <c r="B213" s="62" t="s">
        <v>180</v>
      </c>
      <c r="C213" s="43"/>
      <c r="D213" s="43"/>
      <c r="E213" s="43"/>
      <c r="F213" s="58"/>
      <c r="G213" s="58"/>
      <c r="H213" s="8"/>
      <c r="I213" s="8"/>
    </row>
    <row r="214" spans="1:9" x14ac:dyDescent="0.25">
      <c r="A214" s="79"/>
      <c r="B214" s="43" t="s">
        <v>292</v>
      </c>
      <c r="C214" s="43"/>
      <c r="D214" s="43"/>
      <c r="E214" s="43"/>
      <c r="F214" s="58"/>
      <c r="G214" s="58"/>
      <c r="I214" s="8"/>
    </row>
    <row r="215" spans="1:9" x14ac:dyDescent="0.25">
      <c r="B215" s="43"/>
      <c r="C215" s="43"/>
      <c r="D215" s="43"/>
      <c r="E215" s="43"/>
      <c r="F215" s="68" t="s">
        <v>104</v>
      </c>
      <c r="G215" s="68" t="s">
        <v>88</v>
      </c>
    </row>
    <row r="216" spans="1:9" x14ac:dyDescent="0.25">
      <c r="B216" s="43"/>
      <c r="C216" s="43"/>
      <c r="D216" s="43"/>
      <c r="E216" s="43"/>
      <c r="F216" s="68" t="s">
        <v>105</v>
      </c>
      <c r="G216" s="68" t="s">
        <v>89</v>
      </c>
      <c r="I216" s="8"/>
    </row>
    <row r="217" spans="1:9" x14ac:dyDescent="0.25">
      <c r="B217" s="72" t="s">
        <v>181</v>
      </c>
      <c r="C217" s="72"/>
      <c r="D217" s="72"/>
      <c r="E217" s="72"/>
      <c r="F217" s="73"/>
      <c r="G217" s="73">
        <v>1275</v>
      </c>
    </row>
    <row r="218" spans="1:9" x14ac:dyDescent="0.25">
      <c r="B218" s="72" t="s">
        <v>182</v>
      </c>
      <c r="C218" s="72"/>
      <c r="D218" s="72"/>
      <c r="E218" s="72"/>
      <c r="F218" s="73"/>
      <c r="G218" s="73">
        <v>1108.33</v>
      </c>
      <c r="I218" s="8"/>
    </row>
    <row r="219" spans="1:9" x14ac:dyDescent="0.25">
      <c r="B219" s="72" t="s">
        <v>183</v>
      </c>
      <c r="C219" s="72"/>
      <c r="D219" s="72"/>
      <c r="E219" s="72"/>
      <c r="F219" s="73"/>
      <c r="G219" s="73">
        <v>43118.78</v>
      </c>
    </row>
    <row r="220" spans="1:9" x14ac:dyDescent="0.25">
      <c r="B220" s="72" t="s">
        <v>184</v>
      </c>
      <c r="C220" s="72"/>
      <c r="D220" s="72"/>
      <c r="E220" s="72"/>
      <c r="F220" s="73"/>
      <c r="G220" s="73">
        <v>4583.34</v>
      </c>
    </row>
    <row r="221" spans="1:9" x14ac:dyDescent="0.25">
      <c r="B221" s="72" t="s">
        <v>185</v>
      </c>
      <c r="C221" s="72"/>
      <c r="D221" s="72"/>
      <c r="E221" s="72"/>
      <c r="F221" s="73"/>
      <c r="G221" s="73">
        <v>81.52</v>
      </c>
    </row>
    <row r="222" spans="1:9" x14ac:dyDescent="0.25">
      <c r="B222" s="72" t="s">
        <v>186</v>
      </c>
      <c r="C222" s="72"/>
      <c r="D222" s="72"/>
      <c r="E222" s="72"/>
      <c r="F222" s="73"/>
      <c r="G222" s="73">
        <v>10820.39</v>
      </c>
    </row>
    <row r="223" spans="1:9" x14ac:dyDescent="0.25">
      <c r="B223" s="72" t="s">
        <v>187</v>
      </c>
      <c r="C223" s="72"/>
      <c r="D223" s="72"/>
      <c r="E223" s="72"/>
      <c r="F223" s="73"/>
      <c r="G223" s="73">
        <v>170.92</v>
      </c>
      <c r="I223" s="8"/>
    </row>
    <row r="224" spans="1:9" x14ac:dyDescent="0.25">
      <c r="B224" s="72" t="s">
        <v>188</v>
      </c>
      <c r="C224" s="72"/>
      <c r="D224" s="72"/>
      <c r="E224" s="72"/>
      <c r="F224" s="73"/>
      <c r="G224" s="73">
        <v>16250</v>
      </c>
    </row>
    <row r="225" spans="2:7" x14ac:dyDescent="0.25">
      <c r="B225" s="72" t="s">
        <v>189</v>
      </c>
      <c r="C225" s="72"/>
      <c r="D225" s="72"/>
      <c r="E225" s="72"/>
      <c r="F225" s="73"/>
      <c r="G225" s="73">
        <v>5500</v>
      </c>
    </row>
    <row r="226" spans="2:7" x14ac:dyDescent="0.25">
      <c r="B226" s="72" t="s">
        <v>190</v>
      </c>
      <c r="C226" s="72"/>
      <c r="D226" s="72"/>
      <c r="E226" s="72"/>
      <c r="F226" s="73"/>
      <c r="G226" s="73">
        <v>550</v>
      </c>
    </row>
    <row r="227" spans="2:7" x14ac:dyDescent="0.25">
      <c r="B227" s="72" t="s">
        <v>191</v>
      </c>
      <c r="C227" s="72"/>
      <c r="D227" s="72"/>
      <c r="E227" s="72"/>
      <c r="F227" s="73"/>
      <c r="G227" s="73">
        <v>6060</v>
      </c>
    </row>
    <row r="228" spans="2:7" x14ac:dyDescent="0.25">
      <c r="B228" s="72" t="s">
        <v>192</v>
      </c>
      <c r="C228" s="72"/>
      <c r="D228" s="72"/>
      <c r="E228" s="72"/>
      <c r="F228" s="73"/>
      <c r="G228" s="73">
        <v>1333.01</v>
      </c>
    </row>
    <row r="229" spans="2:7" x14ac:dyDescent="0.25">
      <c r="B229" s="72"/>
      <c r="C229" s="72"/>
      <c r="D229" s="72"/>
      <c r="E229" s="72"/>
      <c r="F229" s="73"/>
      <c r="G229" s="73"/>
    </row>
    <row r="230" spans="2:7" x14ac:dyDescent="0.25">
      <c r="B230" s="72"/>
      <c r="C230" s="72"/>
      <c r="D230" s="72"/>
      <c r="E230" s="72"/>
      <c r="F230" s="73"/>
      <c r="G230" s="73"/>
    </row>
    <row r="231" spans="2:7" x14ac:dyDescent="0.25">
      <c r="B231" s="72"/>
      <c r="C231" s="72"/>
      <c r="D231" s="72"/>
      <c r="E231" s="72"/>
      <c r="F231" s="73"/>
      <c r="G231" s="73"/>
    </row>
    <row r="232" spans="2:7" x14ac:dyDescent="0.25">
      <c r="B232" s="72"/>
      <c r="C232" s="72"/>
      <c r="D232" s="72"/>
      <c r="E232" s="72"/>
      <c r="F232" s="73"/>
      <c r="G232" s="73"/>
    </row>
    <row r="233" spans="2:7" ht="15.75" customHeight="1" x14ac:dyDescent="0.25">
      <c r="B233" s="72" t="s">
        <v>193</v>
      </c>
      <c r="C233" s="72"/>
      <c r="D233" s="72"/>
      <c r="E233" s="72"/>
      <c r="F233" s="73"/>
      <c r="G233" s="73">
        <v>900</v>
      </c>
    </row>
    <row r="234" spans="2:7" x14ac:dyDescent="0.25">
      <c r="B234" s="72" t="s">
        <v>194</v>
      </c>
      <c r="C234" s="72"/>
      <c r="D234" s="72"/>
      <c r="E234" s="72"/>
      <c r="F234" s="73"/>
      <c r="G234" s="73">
        <v>1621.12</v>
      </c>
    </row>
    <row r="235" spans="2:7" x14ac:dyDescent="0.25">
      <c r="B235" s="72" t="s">
        <v>195</v>
      </c>
      <c r="C235" s="72"/>
      <c r="D235" s="72"/>
      <c r="E235" s="72"/>
      <c r="F235" s="73"/>
      <c r="G235" s="73">
        <v>43.1</v>
      </c>
    </row>
    <row r="236" spans="2:7" x14ac:dyDescent="0.25">
      <c r="B236" s="72" t="s">
        <v>196</v>
      </c>
      <c r="C236" s="72"/>
      <c r="D236" s="72"/>
      <c r="E236" s="72"/>
      <c r="F236" s="73"/>
      <c r="G236" s="73">
        <v>520.02</v>
      </c>
    </row>
    <row r="237" spans="2:7" x14ac:dyDescent="0.25">
      <c r="B237" s="72" t="s">
        <v>197</v>
      </c>
      <c r="C237" s="72"/>
      <c r="D237" s="72"/>
      <c r="E237" s="72"/>
      <c r="F237" s="73"/>
      <c r="G237" s="73">
        <v>154.84</v>
      </c>
    </row>
    <row r="238" spans="2:7" x14ac:dyDescent="0.25">
      <c r="B238" s="72" t="s">
        <v>198</v>
      </c>
      <c r="C238" s="72"/>
      <c r="D238" s="72"/>
      <c r="E238" s="72"/>
      <c r="F238" s="73"/>
      <c r="G238" s="73">
        <v>118.18</v>
      </c>
    </row>
    <row r="239" spans="2:7" x14ac:dyDescent="0.25">
      <c r="B239" s="72" t="s">
        <v>199</v>
      </c>
      <c r="C239" s="72"/>
      <c r="D239" s="72"/>
      <c r="E239" s="72"/>
      <c r="F239" s="73"/>
      <c r="G239" s="73">
        <v>322.13</v>
      </c>
    </row>
    <row r="240" spans="2:7" x14ac:dyDescent="0.25">
      <c r="B240" s="72" t="s">
        <v>200</v>
      </c>
      <c r="C240" s="72"/>
      <c r="D240" s="72"/>
      <c r="E240" s="72"/>
      <c r="F240" s="73"/>
      <c r="G240" s="73">
        <v>339.7</v>
      </c>
    </row>
    <row r="241" spans="1:8" x14ac:dyDescent="0.25">
      <c r="B241" s="72" t="s">
        <v>201</v>
      </c>
      <c r="C241" s="72"/>
      <c r="D241" s="72"/>
      <c r="E241" s="72"/>
      <c r="F241" s="73"/>
      <c r="G241" s="73">
        <v>1560.9</v>
      </c>
    </row>
    <row r="242" spans="1:8" x14ac:dyDescent="0.25">
      <c r="B242" s="72" t="s">
        <v>202</v>
      </c>
      <c r="C242" s="72"/>
      <c r="D242" s="72"/>
      <c r="E242" s="72"/>
      <c r="F242" s="73"/>
      <c r="G242" s="73">
        <v>45.28</v>
      </c>
    </row>
    <row r="243" spans="1:8" x14ac:dyDescent="0.25">
      <c r="B243" s="72" t="s">
        <v>203</v>
      </c>
      <c r="C243" s="72"/>
      <c r="D243" s="72"/>
      <c r="E243" s="72"/>
      <c r="F243" s="73"/>
      <c r="G243" s="73">
        <v>528.09</v>
      </c>
    </row>
    <row r="244" spans="1:8" x14ac:dyDescent="0.25">
      <c r="B244" s="72" t="s">
        <v>204</v>
      </c>
      <c r="C244" s="72"/>
      <c r="D244" s="72"/>
      <c r="E244" s="72"/>
      <c r="F244" s="73"/>
      <c r="G244" s="73">
        <v>139.19999999999999</v>
      </c>
    </row>
    <row r="245" spans="1:8" x14ac:dyDescent="0.25">
      <c r="B245" s="72" t="s">
        <v>205</v>
      </c>
      <c r="C245" s="72"/>
      <c r="D245" s="72"/>
      <c r="E245" s="72"/>
      <c r="F245" s="73"/>
      <c r="G245" s="73">
        <v>6314.07</v>
      </c>
    </row>
    <row r="246" spans="1:8" x14ac:dyDescent="0.25">
      <c r="B246" s="72" t="s">
        <v>206</v>
      </c>
      <c r="C246" s="72"/>
      <c r="D246" s="72"/>
      <c r="E246" s="72"/>
      <c r="F246" s="74"/>
      <c r="G246" s="73">
        <v>380</v>
      </c>
    </row>
    <row r="247" spans="1:8" ht="15.75" thickBot="1" x14ac:dyDescent="0.3">
      <c r="B247" s="72"/>
      <c r="C247" s="72"/>
      <c r="D247" s="72"/>
      <c r="E247" s="72"/>
      <c r="F247" s="75">
        <v>0</v>
      </c>
      <c r="G247" s="75">
        <v>103837.91999999998</v>
      </c>
    </row>
    <row r="248" spans="1:8" ht="15.75" thickTop="1" x14ac:dyDescent="0.25">
      <c r="B248" s="43"/>
      <c r="C248" s="43"/>
      <c r="D248" s="43"/>
      <c r="E248" s="43"/>
      <c r="F248" s="58"/>
      <c r="G248" s="58"/>
    </row>
    <row r="249" spans="1:8" x14ac:dyDescent="0.25">
      <c r="A249" s="61" t="s">
        <v>207</v>
      </c>
      <c r="B249" s="62" t="s">
        <v>208</v>
      </c>
      <c r="C249" s="62"/>
      <c r="D249" s="62"/>
      <c r="E249" s="62"/>
      <c r="F249" s="43"/>
      <c r="G249" s="58"/>
    </row>
    <row r="250" spans="1:8" x14ac:dyDescent="0.25">
      <c r="A250" s="79"/>
      <c r="B250" s="43" t="s">
        <v>293</v>
      </c>
      <c r="C250" s="43"/>
      <c r="D250" s="43"/>
      <c r="E250" s="43"/>
      <c r="F250" s="43"/>
      <c r="G250" s="58"/>
    </row>
    <row r="251" spans="1:8" x14ac:dyDescent="0.25">
      <c r="A251" s="79"/>
      <c r="B251" s="43"/>
      <c r="C251" s="43"/>
      <c r="D251" s="43"/>
      <c r="E251" s="43"/>
      <c r="F251" s="68" t="s">
        <v>104</v>
      </c>
      <c r="G251" s="68" t="s">
        <v>88</v>
      </c>
    </row>
    <row r="252" spans="1:8" x14ac:dyDescent="0.25">
      <c r="A252" s="79"/>
      <c r="B252" s="43"/>
      <c r="C252" s="43"/>
      <c r="D252" s="43"/>
      <c r="E252" s="43"/>
      <c r="F252" s="68" t="s">
        <v>105</v>
      </c>
      <c r="G252" s="68" t="s">
        <v>89</v>
      </c>
    </row>
    <row r="253" spans="1:8" x14ac:dyDescent="0.25">
      <c r="A253" s="79"/>
      <c r="B253" s="43"/>
      <c r="C253" s="43"/>
      <c r="D253" s="43"/>
      <c r="E253" s="43"/>
      <c r="F253" s="76"/>
      <c r="G253" s="76"/>
    </row>
    <row r="254" spans="1:8" ht="15.75" thickBot="1" x14ac:dyDescent="0.3">
      <c r="A254" s="79"/>
      <c r="B254" s="43" t="s">
        <v>255</v>
      </c>
      <c r="C254" s="43"/>
      <c r="D254" s="43"/>
      <c r="E254" s="43"/>
      <c r="F254" s="76">
        <v>316501.45</v>
      </c>
      <c r="G254" s="76">
        <f>+F254</f>
        <v>316501.45</v>
      </c>
      <c r="H254" s="8"/>
    </row>
    <row r="255" spans="1:8" ht="15.75" thickBot="1" x14ac:dyDescent="0.3">
      <c r="A255" s="79"/>
      <c r="B255" s="43" t="s">
        <v>101</v>
      </c>
      <c r="C255" s="43"/>
      <c r="D255" s="43"/>
      <c r="E255" s="43"/>
      <c r="F255" s="77">
        <f>SUM(F253:F254)</f>
        <v>316501.45</v>
      </c>
      <c r="G255" s="77">
        <f>SUM(G253:G254)</f>
        <v>316501.45</v>
      </c>
      <c r="H255" s="78"/>
    </row>
    <row r="256" spans="1:8" ht="15.75" thickTop="1" x14ac:dyDescent="0.25">
      <c r="A256" s="79"/>
      <c r="B256" s="43"/>
      <c r="C256" s="43"/>
      <c r="D256" s="43"/>
      <c r="E256" s="43"/>
      <c r="F256" s="43"/>
      <c r="G256" s="58"/>
    </row>
    <row r="257" spans="2:9" ht="15.75" thickBot="1" x14ac:dyDescent="0.3">
      <c r="B257" s="43" t="s">
        <v>178</v>
      </c>
      <c r="C257" s="43"/>
      <c r="D257" s="43"/>
      <c r="E257" s="43"/>
      <c r="G257" s="98">
        <f>+G211+G247+G255</f>
        <v>84497758.620000005</v>
      </c>
      <c r="H257" s="8"/>
      <c r="I257" s="17"/>
    </row>
    <row r="258" spans="2:9" ht="15.75" thickTop="1" x14ac:dyDescent="0.25">
      <c r="D258" s="92"/>
    </row>
    <row r="259" spans="2:9" x14ac:dyDescent="0.25">
      <c r="I259" s="80"/>
    </row>
    <row r="260" spans="2:9" x14ac:dyDescent="0.25">
      <c r="H260" s="8"/>
      <c r="I260" s="8"/>
    </row>
    <row r="261" spans="2:9" x14ac:dyDescent="0.25">
      <c r="G261" s="80"/>
      <c r="I261" s="8"/>
    </row>
    <row r="263" spans="2:9" x14ac:dyDescent="0.25">
      <c r="G263" s="8"/>
      <c r="I263" s="8"/>
    </row>
    <row r="264" spans="2:9" x14ac:dyDescent="0.25">
      <c r="I264" s="8"/>
    </row>
    <row r="283" spans="7:7" x14ac:dyDescent="0.25">
      <c r="G283" s="80"/>
    </row>
  </sheetData>
  <mergeCells count="6">
    <mergeCell ref="D173:F173"/>
    <mergeCell ref="A5:H5"/>
    <mergeCell ref="A6:H6"/>
    <mergeCell ref="A7:H7"/>
    <mergeCell ref="A8:H8"/>
    <mergeCell ref="F59:G59"/>
  </mergeCells>
  <pageMargins left="0.7" right="0.7" top="0.74" bottom="0.65" header="0.3" footer="0.3"/>
  <pageSetup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CF65-B5A1-44F6-82C8-608C862494DE}">
  <dimension ref="A1:G23"/>
  <sheetViews>
    <sheetView workbookViewId="0">
      <selection activeCell="I27" sqref="I27"/>
    </sheetView>
  </sheetViews>
  <sheetFormatPr baseColWidth="10" defaultRowHeight="15" x14ac:dyDescent="0.25"/>
  <cols>
    <col min="1" max="1" width="41.85546875" customWidth="1"/>
    <col min="2" max="2" width="18.28515625" customWidth="1"/>
    <col min="3" max="3" width="25.42578125" customWidth="1"/>
    <col min="4" max="4" width="3" customWidth="1"/>
    <col min="5" max="5" width="1.85546875" customWidth="1"/>
    <col min="6" max="6" width="14.85546875" bestFit="1" customWidth="1"/>
    <col min="7" max="7" width="14.140625" bestFit="1" customWidth="1"/>
  </cols>
  <sheetData>
    <row r="1" spans="1:6" x14ac:dyDescent="0.25">
      <c r="A1" s="119" t="s">
        <v>269</v>
      </c>
      <c r="B1" s="119"/>
      <c r="C1" s="119"/>
      <c r="D1" s="119"/>
      <c r="E1" s="119"/>
    </row>
    <row r="2" spans="1:6" x14ac:dyDescent="0.25">
      <c r="A2" s="119" t="s">
        <v>268</v>
      </c>
      <c r="B2" s="119"/>
      <c r="C2" s="119"/>
      <c r="D2" s="119"/>
      <c r="E2" s="119"/>
    </row>
    <row r="3" spans="1:6" x14ac:dyDescent="0.25">
      <c r="A3" s="117" t="s">
        <v>294</v>
      </c>
      <c r="B3" s="117"/>
      <c r="C3" s="117"/>
      <c r="D3" s="117"/>
      <c r="E3" s="117"/>
    </row>
    <row r="4" spans="1:6" x14ac:dyDescent="0.25">
      <c r="A4" s="117" t="s">
        <v>209</v>
      </c>
      <c r="B4" s="117"/>
      <c r="C4" s="117"/>
      <c r="D4" s="117"/>
      <c r="E4" s="117"/>
    </row>
    <row r="5" spans="1:6" x14ac:dyDescent="0.25">
      <c r="A5" s="1"/>
      <c r="B5" s="1"/>
      <c r="C5" s="1"/>
      <c r="D5" s="1"/>
    </row>
    <row r="6" spans="1:6" x14ac:dyDescent="0.25">
      <c r="A6" s="4"/>
      <c r="B6" s="4"/>
      <c r="C6" s="4"/>
      <c r="D6" s="4"/>
    </row>
    <row r="7" spans="1:6" x14ac:dyDescent="0.25">
      <c r="A7" s="4"/>
      <c r="B7" s="4"/>
      <c r="C7" s="82" t="s">
        <v>210</v>
      </c>
      <c r="D7" s="4"/>
    </row>
    <row r="8" spans="1:6" x14ac:dyDescent="0.25">
      <c r="A8" s="4" t="s">
        <v>211</v>
      </c>
      <c r="B8" s="4"/>
      <c r="C8" s="5">
        <v>4591826.74</v>
      </c>
      <c r="D8" s="49"/>
      <c r="E8" s="8"/>
    </row>
    <row r="9" spans="1:6" x14ac:dyDescent="0.25">
      <c r="A9" s="4" t="s">
        <v>212</v>
      </c>
      <c r="B9" s="4"/>
      <c r="C9" s="5">
        <v>2185000</v>
      </c>
      <c r="D9" s="49"/>
      <c r="E9" s="8"/>
    </row>
    <row r="10" spans="1:6" x14ac:dyDescent="0.25">
      <c r="A10" s="4" t="s">
        <v>213</v>
      </c>
      <c r="B10" s="4"/>
      <c r="C10" s="5">
        <v>64398911.399999999</v>
      </c>
      <c r="D10" s="49"/>
      <c r="E10" s="8"/>
    </row>
    <row r="11" spans="1:6" x14ac:dyDescent="0.25">
      <c r="A11" s="4" t="s">
        <v>298</v>
      </c>
      <c r="B11" s="4"/>
      <c r="C11" s="5">
        <v>75000</v>
      </c>
      <c r="D11" s="49"/>
      <c r="E11" s="8"/>
      <c r="F11" s="8"/>
    </row>
    <row r="12" spans="1:6" x14ac:dyDescent="0.25">
      <c r="A12" s="4" t="s">
        <v>220</v>
      </c>
      <c r="B12" s="4"/>
      <c r="C12" s="5">
        <v>140800</v>
      </c>
      <c r="D12" s="49"/>
      <c r="E12" s="8"/>
    </row>
    <row r="13" spans="1:6" hidden="1" x14ac:dyDescent="0.25">
      <c r="A13" s="4" t="s">
        <v>272</v>
      </c>
      <c r="B13" s="4"/>
      <c r="C13" s="5"/>
      <c r="D13" s="49"/>
      <c r="E13" s="8"/>
    </row>
    <row r="14" spans="1:6" x14ac:dyDescent="0.25">
      <c r="A14" s="4" t="s">
        <v>299</v>
      </c>
      <c r="B14" s="4"/>
      <c r="C14" s="5">
        <v>300000</v>
      </c>
      <c r="D14" s="49"/>
      <c r="E14" s="8"/>
    </row>
    <row r="15" spans="1:6" x14ac:dyDescent="0.25">
      <c r="A15" s="4" t="s">
        <v>257</v>
      </c>
      <c r="B15" s="4"/>
      <c r="C15" s="5">
        <v>330878.02</v>
      </c>
      <c r="D15" s="49"/>
      <c r="E15" s="8"/>
    </row>
    <row r="16" spans="1:6" x14ac:dyDescent="0.25">
      <c r="A16" s="4" t="s">
        <v>258</v>
      </c>
      <c r="B16" s="4"/>
      <c r="C16" s="5">
        <v>331344.69</v>
      </c>
      <c r="D16" s="49"/>
      <c r="E16" s="8"/>
    </row>
    <row r="17" spans="1:7" x14ac:dyDescent="0.25">
      <c r="A17" s="4" t="s">
        <v>259</v>
      </c>
      <c r="B17" s="4"/>
      <c r="C17" s="5">
        <v>56001.919999999998</v>
      </c>
      <c r="D17" s="49"/>
      <c r="E17" s="8"/>
    </row>
    <row r="18" spans="1:7" x14ac:dyDescent="0.25">
      <c r="A18" s="4" t="s">
        <v>214</v>
      </c>
      <c r="B18" s="4"/>
      <c r="C18" s="5">
        <v>4446025.95</v>
      </c>
      <c r="D18" s="49"/>
      <c r="E18" s="8"/>
    </row>
    <row r="19" spans="1:7" hidden="1" x14ac:dyDescent="0.25">
      <c r="A19" s="4" t="s">
        <v>243</v>
      </c>
      <c r="B19" s="4"/>
      <c r="C19" s="5"/>
      <c r="D19" s="49"/>
      <c r="E19" s="8"/>
    </row>
    <row r="20" spans="1:7" hidden="1" x14ac:dyDescent="0.25">
      <c r="A20" s="4" t="s">
        <v>235</v>
      </c>
      <c r="B20" s="4"/>
      <c r="C20" s="5"/>
      <c r="D20" s="49"/>
      <c r="E20" s="8"/>
    </row>
    <row r="21" spans="1:7" s="14" customFormat="1" ht="15.75" thickBot="1" x14ac:dyDescent="0.3">
      <c r="A21" s="99" t="s">
        <v>215</v>
      </c>
      <c r="B21" s="3"/>
      <c r="C21" s="100">
        <f>SUM(C8:C20)</f>
        <v>76855788.719999999</v>
      </c>
      <c r="D21" s="101"/>
      <c r="E21" s="15"/>
    </row>
    <row r="22" spans="1:7" ht="15.75" thickTop="1" x14ac:dyDescent="0.25">
      <c r="A22" s="4"/>
      <c r="B22" s="4"/>
      <c r="C22" s="49"/>
      <c r="D22" s="49"/>
      <c r="G22" s="8"/>
    </row>
    <row r="23" spans="1:7" x14ac:dyDescent="0.25">
      <c r="F23" s="8"/>
    </row>
  </sheetData>
  <mergeCells count="4">
    <mergeCell ref="A1:E1"/>
    <mergeCell ref="A2:E2"/>
    <mergeCell ref="A3:E3"/>
    <mergeCell ref="A4:E4"/>
  </mergeCells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7737E5-D69F-4ED9-8306-ABFF03234C7D}">
  <dimension ref="A2:J24"/>
  <sheetViews>
    <sheetView workbookViewId="0">
      <selection activeCell="J20" sqref="J20"/>
    </sheetView>
  </sheetViews>
  <sheetFormatPr baseColWidth="10" defaultRowHeight="15" x14ac:dyDescent="0.25"/>
  <cols>
    <col min="2" max="2" width="52.140625" customWidth="1"/>
    <col min="3" max="3" width="1.5703125" customWidth="1"/>
    <col min="4" max="4" width="19" customWidth="1"/>
    <col min="5" max="5" width="0.7109375" customWidth="1"/>
    <col min="6" max="6" width="2" hidden="1" customWidth="1"/>
    <col min="7" max="7" width="11.42578125" hidden="1" customWidth="1"/>
    <col min="8" max="9" width="14.140625" bestFit="1" customWidth="1"/>
    <col min="10" max="10" width="17.5703125" bestFit="1" customWidth="1"/>
  </cols>
  <sheetData>
    <row r="2" spans="1:9" x14ac:dyDescent="0.25">
      <c r="A2" s="119" t="s">
        <v>260</v>
      </c>
      <c r="B2" s="119"/>
      <c r="C2" s="119"/>
      <c r="D2" s="119"/>
      <c r="E2" s="119"/>
      <c r="F2" s="119"/>
      <c r="G2" s="119"/>
    </row>
    <row r="3" spans="1:9" x14ac:dyDescent="0.25">
      <c r="A3" s="127" t="s">
        <v>266</v>
      </c>
      <c r="B3" s="127"/>
      <c r="C3" s="127"/>
      <c r="D3" s="127"/>
      <c r="E3" s="127"/>
      <c r="F3" s="127"/>
      <c r="G3" s="127"/>
    </row>
    <row r="4" spans="1:9" x14ac:dyDescent="0.25">
      <c r="A4" s="128" t="s">
        <v>279</v>
      </c>
      <c r="B4" s="128"/>
      <c r="C4" s="128"/>
      <c r="D4" s="128"/>
      <c r="E4" s="128"/>
      <c r="F4" s="128"/>
      <c r="G4" s="128"/>
    </row>
    <row r="5" spans="1:9" x14ac:dyDescent="0.25">
      <c r="A5" s="128" t="s">
        <v>216</v>
      </c>
      <c r="B5" s="128"/>
      <c r="C5" s="128"/>
      <c r="D5" s="128"/>
      <c r="E5" s="128"/>
      <c r="F5" s="128"/>
      <c r="G5" s="128"/>
    </row>
    <row r="6" spans="1:9" x14ac:dyDescent="0.25">
      <c r="A6" s="83"/>
      <c r="B6" s="83"/>
      <c r="C6" s="83"/>
      <c r="D6" s="83"/>
      <c r="E6" s="83"/>
      <c r="F6" s="83"/>
      <c r="G6" s="83"/>
    </row>
    <row r="8" spans="1:9" x14ac:dyDescent="0.25">
      <c r="D8" s="81" t="s">
        <v>217</v>
      </c>
    </row>
    <row r="9" spans="1:9" x14ac:dyDescent="0.25">
      <c r="A9" s="4" t="s">
        <v>218</v>
      </c>
      <c r="C9" s="4"/>
      <c r="D9" s="5">
        <v>2405739.67</v>
      </c>
    </row>
    <row r="10" spans="1:9" x14ac:dyDescent="0.25">
      <c r="A10" s="4" t="s">
        <v>219</v>
      </c>
      <c r="C10" s="4"/>
      <c r="D10" s="5">
        <v>1664516.72</v>
      </c>
      <c r="E10" s="4"/>
      <c r="F10" s="5"/>
      <c r="G10" s="84"/>
    </row>
    <row r="11" spans="1:9" x14ac:dyDescent="0.25">
      <c r="A11" s="4" t="s">
        <v>267</v>
      </c>
      <c r="C11" s="4"/>
      <c r="D11" s="5">
        <v>3186.15</v>
      </c>
      <c r="E11" s="4"/>
      <c r="F11" s="5"/>
      <c r="G11" s="84"/>
    </row>
    <row r="12" spans="1:9" x14ac:dyDescent="0.25">
      <c r="A12" s="4" t="s">
        <v>221</v>
      </c>
      <c r="C12" s="4"/>
      <c r="D12" s="5">
        <v>1004915.61</v>
      </c>
      <c r="E12" s="4"/>
      <c r="F12" s="5"/>
      <c r="G12" s="84"/>
    </row>
    <row r="13" spans="1:9" x14ac:dyDescent="0.25">
      <c r="A13" s="4" t="s">
        <v>222</v>
      </c>
      <c r="C13" s="4"/>
      <c r="D13" s="5">
        <v>1910958.90410959</v>
      </c>
      <c r="E13" s="4"/>
      <c r="F13" s="5"/>
      <c r="G13" s="84"/>
    </row>
    <row r="14" spans="1:9" x14ac:dyDescent="0.25">
      <c r="A14" s="4" t="s">
        <v>223</v>
      </c>
      <c r="C14" s="4"/>
      <c r="D14" s="5">
        <v>1110.8599999999999</v>
      </c>
      <c r="E14" s="4"/>
      <c r="F14" s="5"/>
      <c r="G14" s="84"/>
      <c r="I14" s="8"/>
    </row>
    <row r="15" spans="1:9" hidden="1" x14ac:dyDescent="0.25">
      <c r="A15" s="4" t="s">
        <v>244</v>
      </c>
      <c r="C15" s="4"/>
      <c r="D15" s="5"/>
      <c r="E15" s="4"/>
      <c r="F15" s="5"/>
      <c r="G15" s="84"/>
      <c r="I15" s="8"/>
    </row>
    <row r="16" spans="1:9" x14ac:dyDescent="0.25">
      <c r="A16" s="4" t="s">
        <v>256</v>
      </c>
      <c r="C16" s="4"/>
      <c r="D16" s="5">
        <v>1916507.53</v>
      </c>
      <c r="E16" s="4"/>
      <c r="F16" s="5"/>
      <c r="G16" s="84"/>
      <c r="I16" s="8"/>
    </row>
    <row r="17" spans="1:10" x14ac:dyDescent="0.25">
      <c r="A17" s="4" t="s">
        <v>224</v>
      </c>
      <c r="C17" s="4"/>
      <c r="D17" s="5">
        <f>13610.86-1110.86</f>
        <v>12500</v>
      </c>
      <c r="E17" s="4"/>
      <c r="F17" s="5"/>
      <c r="G17" s="84"/>
      <c r="J17" s="8"/>
    </row>
    <row r="18" spans="1:10" s="14" customFormat="1" ht="15.75" thickBot="1" x14ac:dyDescent="0.3">
      <c r="A18" s="99" t="s">
        <v>215</v>
      </c>
      <c r="C18" s="3"/>
      <c r="D18" s="102">
        <f>SUM(D9:D17)</f>
        <v>8919435.4441095889</v>
      </c>
      <c r="E18" s="103"/>
      <c r="F18" s="104"/>
      <c r="G18" s="105"/>
      <c r="H18" s="106"/>
    </row>
    <row r="19" spans="1:10" ht="15.75" thickTop="1" x14ac:dyDescent="0.25">
      <c r="H19" s="20"/>
    </row>
    <row r="20" spans="1:10" x14ac:dyDescent="0.25">
      <c r="D20" s="5"/>
    </row>
    <row r="22" spans="1:10" x14ac:dyDescent="0.25">
      <c r="D22" s="8"/>
    </row>
    <row r="24" spans="1:10" x14ac:dyDescent="0.25">
      <c r="I24" s="17"/>
    </row>
  </sheetData>
  <mergeCells count="4">
    <mergeCell ref="A2:G2"/>
    <mergeCell ref="A3:G3"/>
    <mergeCell ref="A4:G4"/>
    <mergeCell ref="A5:G5"/>
  </mergeCells>
  <pageMargins left="0.7" right="0.7" top="0.75" bottom="0.75" header="0.3" footer="0.3"/>
  <pageSetup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322883-9009-4711-A631-49300B7A50A1}">
  <dimension ref="A2:P21"/>
  <sheetViews>
    <sheetView topLeftCell="A4" workbookViewId="0">
      <selection activeCell="N20" sqref="N20"/>
    </sheetView>
  </sheetViews>
  <sheetFormatPr baseColWidth="10" defaultRowHeight="15" x14ac:dyDescent="0.25"/>
  <cols>
    <col min="2" max="2" width="51.7109375" customWidth="1"/>
    <col min="3" max="3" width="1" customWidth="1"/>
    <col min="4" max="4" width="16.42578125" customWidth="1"/>
    <col min="5" max="5" width="2.28515625" customWidth="1"/>
    <col min="6" max="6" width="1.5703125" customWidth="1"/>
    <col min="7" max="7" width="1.140625" customWidth="1"/>
    <col min="12" max="12" width="14.140625" style="17" bestFit="1" customWidth="1"/>
  </cols>
  <sheetData>
    <row r="2" spans="1:9" x14ac:dyDescent="0.25">
      <c r="A2" s="119" t="s">
        <v>260</v>
      </c>
      <c r="B2" s="119"/>
      <c r="C2" s="119"/>
      <c r="D2" s="119"/>
      <c r="E2" s="119"/>
      <c r="F2" s="119"/>
      <c r="G2" s="119"/>
    </row>
    <row r="3" spans="1:9" x14ac:dyDescent="0.25">
      <c r="A3" s="127" t="s">
        <v>261</v>
      </c>
      <c r="B3" s="127"/>
      <c r="C3" s="127"/>
      <c r="D3" s="127"/>
      <c r="E3" s="127"/>
      <c r="F3" s="127"/>
      <c r="G3" s="85"/>
    </row>
    <row r="4" spans="1:9" x14ac:dyDescent="0.25">
      <c r="A4" s="128" t="s">
        <v>294</v>
      </c>
      <c r="B4" s="128"/>
      <c r="C4" s="128"/>
      <c r="D4" s="128"/>
      <c r="E4" s="128"/>
      <c r="F4" s="128"/>
      <c r="G4" s="85"/>
    </row>
    <row r="5" spans="1:9" x14ac:dyDescent="0.25">
      <c r="A5" s="128" t="s">
        <v>209</v>
      </c>
      <c r="B5" s="128"/>
      <c r="C5" s="128"/>
      <c r="D5" s="128"/>
      <c r="E5" s="128"/>
      <c r="F5" s="128"/>
      <c r="G5" s="128"/>
    </row>
    <row r="7" spans="1:9" x14ac:dyDescent="0.25">
      <c r="E7" s="8"/>
    </row>
    <row r="8" spans="1:9" x14ac:dyDescent="0.25">
      <c r="A8" s="4"/>
      <c r="B8" s="4"/>
      <c r="D8" s="81" t="s">
        <v>217</v>
      </c>
      <c r="E8" s="4"/>
    </row>
    <row r="9" spans="1:9" x14ac:dyDescent="0.25">
      <c r="A9" s="4" t="s">
        <v>225</v>
      </c>
      <c r="B9" s="4"/>
      <c r="D9" s="5">
        <v>1593433.43</v>
      </c>
      <c r="E9" s="4"/>
    </row>
    <row r="10" spans="1:9" x14ac:dyDescent="0.25">
      <c r="A10" t="s">
        <v>226</v>
      </c>
      <c r="B10" s="4"/>
      <c r="D10" s="5">
        <v>1444710.66</v>
      </c>
      <c r="E10" s="4"/>
    </row>
    <row r="11" spans="1:9" x14ac:dyDescent="0.25">
      <c r="A11" t="s">
        <v>240</v>
      </c>
      <c r="B11" s="4"/>
      <c r="D11" s="5">
        <v>463076.61</v>
      </c>
      <c r="E11" s="4"/>
    </row>
    <row r="12" spans="1:9" x14ac:dyDescent="0.25">
      <c r="A12" s="4" t="s">
        <v>227</v>
      </c>
      <c r="B12" s="4"/>
      <c r="D12" s="5">
        <v>7020053.7999999998</v>
      </c>
      <c r="E12" s="49"/>
      <c r="F12" s="8"/>
      <c r="G12" s="8"/>
    </row>
    <row r="13" spans="1:9" x14ac:dyDescent="0.25">
      <c r="A13" s="4" t="s">
        <v>228</v>
      </c>
      <c r="B13" s="4"/>
      <c r="D13" s="5">
        <v>1232066.95</v>
      </c>
      <c r="E13" s="49"/>
      <c r="F13" s="8"/>
      <c r="G13" s="8"/>
    </row>
    <row r="14" spans="1:9" x14ac:dyDescent="0.25">
      <c r="A14" s="4" t="s">
        <v>245</v>
      </c>
      <c r="B14" s="4"/>
      <c r="D14" s="5">
        <v>1258</v>
      </c>
      <c r="E14" s="49"/>
      <c r="F14" s="8"/>
      <c r="G14" s="8"/>
    </row>
    <row r="15" spans="1:9" hidden="1" x14ac:dyDescent="0.25">
      <c r="A15" s="4" t="s">
        <v>229</v>
      </c>
      <c r="B15" s="4"/>
      <c r="D15" s="86"/>
      <c r="E15" s="49"/>
      <c r="G15" s="8"/>
      <c r="I15">
        <v>18894435.030000001</v>
      </c>
    </row>
    <row r="16" spans="1:9" x14ac:dyDescent="0.25">
      <c r="A16" s="4" t="s">
        <v>230</v>
      </c>
      <c r="B16" s="4"/>
      <c r="D16" s="86">
        <v>7139835.5800000001</v>
      </c>
      <c r="E16" s="49"/>
      <c r="G16" s="8"/>
      <c r="I16" s="8">
        <f>+I15-D17</f>
        <v>0</v>
      </c>
    </row>
    <row r="17" spans="1:16" s="14" customFormat="1" ht="15.75" thickBot="1" x14ac:dyDescent="0.3">
      <c r="A17" s="99" t="s">
        <v>215</v>
      </c>
      <c r="B17" s="3"/>
      <c r="D17" s="100">
        <f>SUM(D9:D16)</f>
        <v>18894435.030000001</v>
      </c>
      <c r="E17" s="107"/>
      <c r="F17" s="15"/>
      <c r="L17" s="106"/>
    </row>
    <row r="18" spans="1:16" ht="15.75" thickTop="1" x14ac:dyDescent="0.25"/>
    <row r="19" spans="1:16" x14ac:dyDescent="0.25">
      <c r="D19" s="8"/>
    </row>
    <row r="21" spans="1:16" x14ac:dyDescent="0.25">
      <c r="P21" t="s">
        <v>270</v>
      </c>
    </row>
  </sheetData>
  <mergeCells count="4">
    <mergeCell ref="A2:G2"/>
    <mergeCell ref="A3:F3"/>
    <mergeCell ref="A4:F4"/>
    <mergeCell ref="A5:G5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CARPETA MES</vt:lpstr>
      <vt:lpstr>BALANCE GRAL. MAYO-2025</vt:lpstr>
      <vt:lpstr>ESTADO DE RESULTADOS MAYO</vt:lpstr>
      <vt:lpstr>NOTA A-LOS ESTADOS MAYO-2025</vt:lpstr>
      <vt:lpstr>SERVS PERSONALES MAYO-25</vt:lpstr>
      <vt:lpstr>SERV NO PERS. MAYO-25</vt:lpstr>
      <vt:lpstr>MATERIALES Y SUMS. MAYO-25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DIGESETT</dc:creator>
  <cp:lastModifiedBy>Subencargado Contabilidad DIGESETT</cp:lastModifiedBy>
  <cp:lastPrinted>2025-06-17T14:19:18Z</cp:lastPrinted>
  <dcterms:created xsi:type="dcterms:W3CDTF">2025-02-07T19:07:20Z</dcterms:created>
  <dcterms:modified xsi:type="dcterms:W3CDTF">2025-06-17T14:27:38Z</dcterms:modified>
</cp:coreProperties>
</file>